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defaultThemeVersion="124226"/>
  <bookViews>
    <workbookView xWindow="0" yWindow="0" windowWidth="19545" windowHeight="13695" tabRatio="415"/>
  </bookViews>
  <sheets>
    <sheet name="居住区別受診者数･受診率（請求ベース） " sheetId="4" r:id="rId1"/>
  </sheets>
  <definedNames>
    <definedName name="_xlnm.Print_Area" localSheetId="0">'居住区別受診者数･受診率（請求ベース） '!$A$1:$AG$25</definedName>
  </definedNames>
  <calcPr calcId="152511"/>
  <customWorkbookViews>
    <customWorkbookView name="横浜市 - 個人用ﾋﾞｭｰ" guid="{AADD6C21-8E88-11D2-996A-F54FCC087A0F}" mergeInterval="0" personalView="1" maximized="1" windowWidth="796" windowHeight="439" activeSheetId="1"/>
  </customWorkbookViews>
</workbook>
</file>

<file path=xl/calcChain.xml><?xml version="1.0" encoding="utf-8"?>
<calcChain xmlns="http://schemas.openxmlformats.org/spreadsheetml/2006/main">
  <c r="W8" i="4" l="1"/>
  <c r="X25" i="4"/>
  <c r="P25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T5" i="4"/>
  <c r="V5" i="4" s="1"/>
  <c r="W5" i="4" s="1"/>
  <c r="N5" i="4"/>
  <c r="G5" i="4"/>
  <c r="O25" i="4"/>
  <c r="G13" i="4"/>
  <c r="G12" i="4"/>
  <c r="F25" i="4"/>
  <c r="J25" i="4" s="1"/>
  <c r="AF5" i="4"/>
  <c r="AB25" i="4"/>
  <c r="AD25" i="4"/>
  <c r="Y5" i="4"/>
  <c r="R25" i="4"/>
  <c r="Q25" i="4"/>
  <c r="M25" i="4"/>
  <c r="J22" i="4"/>
  <c r="J5" i="4"/>
  <c r="H25" i="4"/>
  <c r="Z25" i="4"/>
  <c r="L25" i="4"/>
  <c r="T24" i="4"/>
  <c r="V24" i="4"/>
  <c r="C5" i="4"/>
  <c r="AA5" i="4" s="1"/>
  <c r="C6" i="4"/>
  <c r="AA6" i="4" s="1"/>
  <c r="G6" i="4"/>
  <c r="I6" i="4"/>
  <c r="J6" i="4"/>
  <c r="K6" i="4" s="1"/>
  <c r="N6" i="4"/>
  <c r="C7" i="4"/>
  <c r="G7" i="4" s="1"/>
  <c r="J7" i="4"/>
  <c r="K7" i="4"/>
  <c r="N7" i="4"/>
  <c r="C8" i="4"/>
  <c r="G8" i="4"/>
  <c r="I8" i="4"/>
  <c r="J8" i="4"/>
  <c r="K8" i="4" s="1"/>
  <c r="N8" i="4"/>
  <c r="C9" i="4"/>
  <c r="G9" i="4" s="1"/>
  <c r="J9" i="4"/>
  <c r="N9" i="4"/>
  <c r="C10" i="4"/>
  <c r="G10" i="4"/>
  <c r="I10" i="4"/>
  <c r="J10" i="4"/>
  <c r="K10" i="4" s="1"/>
  <c r="N10" i="4"/>
  <c r="C11" i="4"/>
  <c r="G11" i="4" s="1"/>
  <c r="J11" i="4"/>
  <c r="N11" i="4"/>
  <c r="C12" i="4"/>
  <c r="I12" i="4" s="1"/>
  <c r="J12" i="4"/>
  <c r="K12" i="4"/>
  <c r="N12" i="4"/>
  <c r="C13" i="4"/>
  <c r="I13" i="4"/>
  <c r="J13" i="4"/>
  <c r="K13" i="4" s="1"/>
  <c r="N13" i="4"/>
  <c r="C14" i="4"/>
  <c r="G14" i="4"/>
  <c r="I14" i="4"/>
  <c r="J14" i="4"/>
  <c r="K14" i="4" s="1"/>
  <c r="N14" i="4"/>
  <c r="C15" i="4"/>
  <c r="I15" i="4" s="1"/>
  <c r="J15" i="4"/>
  <c r="N15" i="4"/>
  <c r="C16" i="4"/>
  <c r="G16" i="4" s="1"/>
  <c r="I16" i="4"/>
  <c r="J16" i="4"/>
  <c r="K16" i="4" s="1"/>
  <c r="N16" i="4"/>
  <c r="C17" i="4"/>
  <c r="I17" i="4" s="1"/>
  <c r="G17" i="4"/>
  <c r="J17" i="4"/>
  <c r="K17" i="4"/>
  <c r="N17" i="4"/>
  <c r="C18" i="4"/>
  <c r="G18" i="4" s="1"/>
  <c r="I18" i="4"/>
  <c r="J18" i="4"/>
  <c r="K18" i="4" s="1"/>
  <c r="N18" i="4"/>
  <c r="C19" i="4"/>
  <c r="I19" i="4" s="1"/>
  <c r="G19" i="4"/>
  <c r="J19" i="4"/>
  <c r="N19" i="4"/>
  <c r="C20" i="4"/>
  <c r="G20" i="4" s="1"/>
  <c r="I20" i="4"/>
  <c r="J20" i="4"/>
  <c r="K20" i="4" s="1"/>
  <c r="N20" i="4"/>
  <c r="C21" i="4"/>
  <c r="I21" i="4" s="1"/>
  <c r="G21" i="4"/>
  <c r="J21" i="4"/>
  <c r="N21" i="4"/>
  <c r="C22" i="4"/>
  <c r="G22" i="4" s="1"/>
  <c r="N22" i="4"/>
  <c r="Y19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J23" i="4"/>
  <c r="J24" i="4"/>
  <c r="B25" i="4"/>
  <c r="C25" i="4" s="1"/>
  <c r="T6" i="4"/>
  <c r="V6" i="4" s="1"/>
  <c r="W6" i="4" s="1"/>
  <c r="U6" i="4"/>
  <c r="T7" i="4"/>
  <c r="U7" i="4" s="1"/>
  <c r="T8" i="4"/>
  <c r="V8" i="4"/>
  <c r="U8" i="4"/>
  <c r="T9" i="4"/>
  <c r="V9" i="4" s="1"/>
  <c r="W9" i="4" s="1"/>
  <c r="T10" i="4"/>
  <c r="V10" i="4" s="1"/>
  <c r="W10" i="4" s="1"/>
  <c r="U10" i="4"/>
  <c r="T11" i="4"/>
  <c r="U11" i="4" s="1"/>
  <c r="T12" i="4"/>
  <c r="V12" i="4" s="1"/>
  <c r="W12" i="4" s="1"/>
  <c r="T13" i="4"/>
  <c r="V13" i="4" s="1"/>
  <c r="W13" i="4" s="1"/>
  <c r="T14" i="4"/>
  <c r="V14" i="4" s="1"/>
  <c r="W14" i="4" s="1"/>
  <c r="U14" i="4"/>
  <c r="T15" i="4"/>
  <c r="V15" i="4" s="1"/>
  <c r="W15" i="4" s="1"/>
  <c r="T16" i="4"/>
  <c r="V16" i="4"/>
  <c r="W16" i="4" s="1"/>
  <c r="T17" i="4"/>
  <c r="V17" i="4" s="1"/>
  <c r="W17" i="4" s="1"/>
  <c r="T18" i="4"/>
  <c r="U18" i="4" s="1"/>
  <c r="V18" i="4"/>
  <c r="W18" i="4" s="1"/>
  <c r="T19" i="4"/>
  <c r="V19" i="4" s="1"/>
  <c r="W19" i="4" s="1"/>
  <c r="U19" i="4"/>
  <c r="T20" i="4"/>
  <c r="V20" i="4" s="1"/>
  <c r="W20" i="4" s="1"/>
  <c r="T21" i="4"/>
  <c r="U21" i="4" s="1"/>
  <c r="V21" i="4"/>
  <c r="W21" i="4" s="1"/>
  <c r="T22" i="4"/>
  <c r="V22" i="4" s="1"/>
  <c r="W22" i="4" s="1"/>
  <c r="U22" i="4"/>
  <c r="T23" i="4"/>
  <c r="V23" i="4" s="1"/>
  <c r="AC20" i="4"/>
  <c r="Y20" i="4"/>
  <c r="AG18" i="4"/>
  <c r="AE16" i="4"/>
  <c r="Y16" i="4"/>
  <c r="AC16" i="4"/>
  <c r="AA16" i="4"/>
  <c r="AG16" i="4"/>
  <c r="AG7" i="4"/>
  <c r="AE13" i="4"/>
  <c r="AA8" i="4"/>
  <c r="AE14" i="4"/>
  <c r="AC14" i="4"/>
  <c r="Y14" i="4"/>
  <c r="AE18" i="4"/>
  <c r="AG20" i="4"/>
  <c r="Y9" i="4"/>
  <c r="D25" i="4"/>
  <c r="AC12" i="4"/>
  <c r="AG12" i="4"/>
  <c r="Y12" i="4"/>
  <c r="AA14" i="4"/>
  <c r="AE15" i="4"/>
  <c r="Y6" i="4"/>
  <c r="AE12" i="4"/>
  <c r="AA12" i="4"/>
  <c r="AG19" i="4"/>
  <c r="AG6" i="4"/>
  <c r="AC18" i="4"/>
  <c r="AC6" i="4"/>
  <c r="AA18" i="4"/>
  <c r="AG13" i="4"/>
  <c r="AE19" i="4"/>
  <c r="AG14" i="4"/>
  <c r="Y8" i="4"/>
  <c r="Y18" i="4"/>
  <c r="AG8" i="4"/>
  <c r="AE10" i="4"/>
  <c r="AC8" i="4"/>
  <c r="AA10" i="4"/>
  <c r="AG10" i="4"/>
  <c r="Y10" i="4"/>
  <c r="AE20" i="4"/>
  <c r="AA20" i="4"/>
  <c r="AE21" i="4"/>
  <c r="AE6" i="4"/>
  <c r="AE8" i="4"/>
  <c r="AC10" i="4"/>
  <c r="N25" i="4"/>
  <c r="E25" i="4"/>
  <c r="AC7" i="4"/>
  <c r="AG9" i="4"/>
  <c r="AA13" i="4"/>
  <c r="AC5" i="4"/>
  <c r="AG5" i="4"/>
  <c r="K5" i="4"/>
  <c r="AE7" i="4"/>
  <c r="Y13" i="4"/>
  <c r="AC13" i="4"/>
  <c r="AE5" i="4"/>
  <c r="V11" i="4"/>
  <c r="W11" i="4" s="1"/>
  <c r="U17" i="4"/>
  <c r="U9" i="4"/>
  <c r="U16" i="4"/>
  <c r="U12" i="4"/>
  <c r="K25" i="4" l="1"/>
  <c r="AA25" i="4"/>
  <c r="AE25" i="4"/>
  <c r="G25" i="4"/>
  <c r="I25" i="4"/>
  <c r="AC25" i="4"/>
  <c r="Y25" i="4"/>
  <c r="K9" i="4"/>
  <c r="K22" i="4"/>
  <c r="V7" i="4"/>
  <c r="W7" i="4" s="1"/>
  <c r="AC15" i="4"/>
  <c r="AA7" i="4"/>
  <c r="AA22" i="4"/>
  <c r="AG11" i="4"/>
  <c r="AA9" i="4"/>
  <c r="AG25" i="4"/>
  <c r="AA19" i="4"/>
  <c r="AC21" i="4"/>
  <c r="AE9" i="4"/>
  <c r="K21" i="4"/>
  <c r="AA11" i="4"/>
  <c r="AC22" i="4"/>
  <c r="AE22" i="4"/>
  <c r="Y21" i="4"/>
  <c r="AC11" i="4"/>
  <c r="AE17" i="4"/>
  <c r="AC17" i="4"/>
  <c r="Y15" i="4"/>
  <c r="U20" i="4"/>
  <c r="U15" i="4"/>
  <c r="U13" i="4"/>
  <c r="I22" i="4"/>
  <c r="I11" i="4"/>
  <c r="I9" i="4"/>
  <c r="I7" i="4"/>
  <c r="I5" i="4"/>
  <c r="G15" i="4"/>
  <c r="U5" i="4"/>
  <c r="AE11" i="4"/>
  <c r="AG15" i="4"/>
  <c r="K11" i="4"/>
  <c r="Y22" i="4"/>
  <c r="AC9" i="4"/>
  <c r="K19" i="4"/>
  <c r="K15" i="4"/>
  <c r="T25" i="4"/>
  <c r="AF25" i="4"/>
  <c r="AG17" i="4"/>
  <c r="AC19" i="4"/>
  <c r="AA17" i="4"/>
  <c r="Y7" i="4"/>
  <c r="AG22" i="4"/>
  <c r="AA21" i="4"/>
  <c r="AG21" i="4"/>
  <c r="AA15" i="4"/>
  <c r="Y11" i="4"/>
  <c r="Y17" i="4"/>
  <c r="U25" i="4" l="1"/>
  <c r="V25" i="4"/>
  <c r="W25" i="4" s="1"/>
</calcChain>
</file>

<file path=xl/sharedStrings.xml><?xml version="1.0" encoding="utf-8"?>
<sst xmlns="http://schemas.openxmlformats.org/spreadsheetml/2006/main" count="60" uniqueCount="48">
  <si>
    <t>鶴見</t>
  </si>
  <si>
    <t>神奈川</t>
  </si>
  <si>
    <t>西</t>
  </si>
  <si>
    <t>中</t>
  </si>
  <si>
    <t>南</t>
  </si>
  <si>
    <t>港南</t>
  </si>
  <si>
    <t>旭</t>
  </si>
  <si>
    <t>磯子</t>
  </si>
  <si>
    <t>金沢</t>
  </si>
  <si>
    <t>港北</t>
  </si>
  <si>
    <t>緑</t>
  </si>
  <si>
    <t>青葉</t>
  </si>
  <si>
    <t>都筑</t>
  </si>
  <si>
    <t>戸塚</t>
  </si>
  <si>
    <t>栄</t>
  </si>
  <si>
    <t>泉</t>
  </si>
  <si>
    <t>瀬谷</t>
  </si>
  <si>
    <t>視触診</t>
    <rPh sb="0" eb="3">
      <t>シショクシン</t>
    </rPh>
    <phoneticPr fontId="2"/>
  </si>
  <si>
    <t>胃</t>
    <rPh sb="0" eb="1">
      <t>イ</t>
    </rPh>
    <phoneticPr fontId="2"/>
  </si>
  <si>
    <t>大腸</t>
    <rPh sb="0" eb="2">
      <t>ダイチョウ</t>
    </rPh>
    <phoneticPr fontId="2"/>
  </si>
  <si>
    <t>視触診
マンモ</t>
    <rPh sb="0" eb="3">
      <t>シショクシン</t>
    </rPh>
    <phoneticPr fontId="2"/>
  </si>
  <si>
    <t>市外（転出者）</t>
    <rPh sb="0" eb="2">
      <t>シガイ</t>
    </rPh>
    <rPh sb="3" eb="5">
      <t>テンシュツ</t>
    </rPh>
    <rPh sb="5" eb="6">
      <t>シャ</t>
    </rPh>
    <phoneticPr fontId="2"/>
  </si>
  <si>
    <t>肺</t>
    <rPh sb="0" eb="1">
      <t>ハイ</t>
    </rPh>
    <phoneticPr fontId="2"/>
  </si>
  <si>
    <t>対象者数</t>
    <rPh sb="0" eb="3">
      <t>タイショウシャ</t>
    </rPh>
    <rPh sb="3" eb="4">
      <t>スウ</t>
    </rPh>
    <phoneticPr fontId="2"/>
  </si>
  <si>
    <t>40歳以上
対象者数（男）</t>
    <rPh sb="2" eb="5">
      <t>サイイジョウ</t>
    </rPh>
    <rPh sb="6" eb="9">
      <t>タイショウシャ</t>
    </rPh>
    <rPh sb="9" eb="10">
      <t>スウ</t>
    </rPh>
    <rPh sb="11" eb="12">
      <t>オトコ</t>
    </rPh>
    <phoneticPr fontId="3"/>
  </si>
  <si>
    <t>40歳以上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3"/>
  </si>
  <si>
    <t>40歳以上
対象者数（男女）</t>
    <rPh sb="2" eb="5">
      <t>サイイジョウ</t>
    </rPh>
    <rPh sb="6" eb="9">
      <t>タイショウシャ</t>
    </rPh>
    <rPh sb="9" eb="10">
      <t>スウ</t>
    </rPh>
    <rPh sb="11" eb="13">
      <t>ダンジョ</t>
    </rPh>
    <phoneticPr fontId="3"/>
  </si>
  <si>
    <t>20歳以上
対象者数（女）</t>
    <rPh sb="2" eb="5">
      <t>サイイジョウ</t>
    </rPh>
    <rPh sb="6" eb="9">
      <t>タイショウシャ</t>
    </rPh>
    <rPh sb="9" eb="10">
      <t>スウ</t>
    </rPh>
    <rPh sb="11" eb="12">
      <t>オンナ</t>
    </rPh>
    <phoneticPr fontId="3"/>
  </si>
  <si>
    <t>受診率</t>
    <rPh sb="0" eb="2">
      <t>ジュシン</t>
    </rPh>
    <rPh sb="2" eb="3">
      <t>リツ</t>
    </rPh>
    <phoneticPr fontId="2"/>
  </si>
  <si>
    <t>受診率※</t>
    <rPh sb="0" eb="2">
      <t>ジュシン</t>
    </rPh>
    <rPh sb="2" eb="3">
      <t>リツ</t>
    </rPh>
    <phoneticPr fontId="2"/>
  </si>
  <si>
    <t>横浜市</t>
    <rPh sb="0" eb="3">
      <t>ヨコハマシ</t>
    </rPh>
    <phoneticPr fontId="2"/>
  </si>
  <si>
    <t>子宮
※（2年連続受診者数は減算していません。）</t>
    <rPh sb="0" eb="2">
      <t>シキュウ</t>
    </rPh>
    <rPh sb="6" eb="7">
      <t>ネン</t>
    </rPh>
    <rPh sb="7" eb="9">
      <t>レンゾク</t>
    </rPh>
    <rPh sb="9" eb="12">
      <t>ジュシンシャ</t>
    </rPh>
    <rPh sb="12" eb="13">
      <t>スウ</t>
    </rPh>
    <rPh sb="14" eb="16">
      <t>ゲンサン</t>
    </rPh>
    <phoneticPr fontId="2"/>
  </si>
  <si>
    <t>乳
※（2年連続受診者数は減算していません。）</t>
    <phoneticPr fontId="2"/>
  </si>
  <si>
    <t>市外（被災者）</t>
    <rPh sb="0" eb="2">
      <t>シガイ</t>
    </rPh>
    <rPh sb="3" eb="6">
      <t>ヒサイシャ</t>
    </rPh>
    <phoneticPr fontId="2"/>
  </si>
  <si>
    <t>集団</t>
    <rPh sb="0" eb="2">
      <t>シュウダン</t>
    </rPh>
    <phoneticPr fontId="2"/>
  </si>
  <si>
    <t>市民病院</t>
    <rPh sb="0" eb="2">
      <t>シミン</t>
    </rPh>
    <rPh sb="2" eb="4">
      <t>ビョウイン</t>
    </rPh>
    <phoneticPr fontId="2"/>
  </si>
  <si>
    <t>受診率
（集団）</t>
    <rPh sb="0" eb="2">
      <t>ジュシン</t>
    </rPh>
    <rPh sb="2" eb="3">
      <t>リツ</t>
    </rPh>
    <rPh sb="5" eb="7">
      <t>シュウダン</t>
    </rPh>
    <phoneticPr fontId="2"/>
  </si>
  <si>
    <t>総数</t>
    <rPh sb="0" eb="2">
      <t>ソウスウ</t>
    </rPh>
    <phoneticPr fontId="2"/>
  </si>
  <si>
    <t>受診率
（市民病院）</t>
    <rPh sb="0" eb="2">
      <t>ジュシン</t>
    </rPh>
    <rPh sb="2" eb="3">
      <t>リツ</t>
    </rPh>
    <rPh sb="5" eb="7">
      <t>シミン</t>
    </rPh>
    <rPh sb="7" eb="9">
      <t>ビョウイン</t>
    </rPh>
    <phoneticPr fontId="2"/>
  </si>
  <si>
    <t>保土ケ谷</t>
    <phoneticPr fontId="2"/>
  </si>
  <si>
    <t>個別</t>
    <rPh sb="0" eb="2">
      <t>コベツ</t>
    </rPh>
    <phoneticPr fontId="2"/>
  </si>
  <si>
    <t>受診率
（個別）</t>
    <rPh sb="0" eb="2">
      <t>ジュシン</t>
    </rPh>
    <rPh sb="2" eb="3">
      <t>リツ</t>
    </rPh>
    <rPh sb="5" eb="7">
      <t>コベツ</t>
    </rPh>
    <phoneticPr fontId="2"/>
  </si>
  <si>
    <t>H24
受診数</t>
    <rPh sb="4" eb="7">
      <t>ジュシンスウ</t>
    </rPh>
    <phoneticPr fontId="2"/>
  </si>
  <si>
    <t>受診数</t>
    <rPh sb="0" eb="3">
      <t>ジュシンスウ</t>
    </rPh>
    <phoneticPr fontId="2"/>
  </si>
  <si>
    <t>平成25年度行政区別（受診者居住区別）受診者数</t>
    <rPh sb="11" eb="14">
      <t>ジュシンシャ</t>
    </rPh>
    <rPh sb="14" eb="17">
      <t>キョジュウク</t>
    </rPh>
    <rPh sb="17" eb="18">
      <t>ベツ</t>
    </rPh>
    <phoneticPr fontId="2"/>
  </si>
  <si>
    <t>H25
受診数</t>
    <rPh sb="4" eb="7">
      <t>ジュシンスウ</t>
    </rPh>
    <phoneticPr fontId="2"/>
  </si>
  <si>
    <t>受診率※
（集団）</t>
    <rPh sb="0" eb="2">
      <t>ジュシン</t>
    </rPh>
    <rPh sb="2" eb="3">
      <t>リツ</t>
    </rPh>
    <rPh sb="6" eb="8">
      <t>シュウダン</t>
    </rPh>
    <phoneticPr fontId="2"/>
  </si>
  <si>
    <t>受診率※
(個別）</t>
    <rPh sb="0" eb="2">
      <t>ジュシン</t>
    </rPh>
    <rPh sb="2" eb="3">
      <t>リツ</t>
    </rPh>
    <rPh sb="6" eb="8">
      <t>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</si>
</sst>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_);[Red]\(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6" fontId="0" fillId="0" borderId="3" xfId="0" applyNumberFormat="1" applyFill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7" fontId="4" fillId="0" borderId="19" xfId="1" applyNumberFormat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177" fontId="4" fillId="0" borderId="18" xfId="1" applyNumberFormat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178" fontId="4" fillId="0" borderId="16" xfId="1" applyNumberFormat="1" applyFont="1" applyBorder="1" applyAlignment="1">
      <alignment vertical="center"/>
    </xf>
    <xf numFmtId="38" fontId="4" fillId="2" borderId="4" xfId="1" applyFont="1" applyFill="1" applyBorder="1" applyAlignment="1">
      <alignment vertical="center"/>
    </xf>
    <xf numFmtId="38" fontId="4" fillId="2" borderId="21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" fontId="4" fillId="0" borderId="16" xfId="1" applyNumberFormat="1" applyFont="1" applyBorder="1" applyAlignment="1">
      <alignment vertical="center"/>
    </xf>
    <xf numFmtId="3" fontId="4" fillId="0" borderId="17" xfId="1" applyNumberFormat="1" applyFont="1" applyBorder="1" applyAlignment="1">
      <alignment vertical="center"/>
    </xf>
    <xf numFmtId="177" fontId="4" fillId="0" borderId="22" xfId="1" applyNumberFormat="1" applyFont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" fontId="4" fillId="0" borderId="23" xfId="1" applyNumberFormat="1" applyFont="1" applyFill="1" applyBorder="1" applyAlignment="1">
      <alignment vertical="center"/>
    </xf>
    <xf numFmtId="3" fontId="4" fillId="0" borderId="27" xfId="1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7" fontId="4" fillId="0" borderId="7" xfId="1" applyNumberFormat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177" fontId="4" fillId="0" borderId="31" xfId="1" applyNumberFormat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3" fontId="4" fillId="0" borderId="33" xfId="1" applyNumberFormat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177" fontId="4" fillId="0" borderId="34" xfId="1" applyNumberFormat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8" fontId="4" fillId="0" borderId="29" xfId="1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3" fontId="4" fillId="0" borderId="29" xfId="1" applyNumberFormat="1" applyFont="1" applyFill="1" applyBorder="1" applyAlignment="1">
      <alignment vertical="center"/>
    </xf>
    <xf numFmtId="3" fontId="4" fillId="0" borderId="30" xfId="1" applyNumberFormat="1" applyFont="1" applyFill="1" applyBorder="1" applyAlignment="1">
      <alignment vertical="center"/>
    </xf>
    <xf numFmtId="177" fontId="4" fillId="0" borderId="36" xfId="1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8" fontId="4" fillId="0" borderId="23" xfId="1" applyNumberFormat="1" applyFont="1" applyFill="1" applyBorder="1" applyAlignment="1">
      <alignment vertical="center"/>
    </xf>
    <xf numFmtId="38" fontId="4" fillId="0" borderId="38" xfId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177" fontId="4" fillId="0" borderId="37" xfId="1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7" fontId="4" fillId="0" borderId="41" xfId="1" applyNumberFormat="1" applyFont="1" applyFill="1" applyBorder="1" applyAlignment="1">
      <alignment vertical="center"/>
    </xf>
    <xf numFmtId="177" fontId="4" fillId="0" borderId="40" xfId="1" applyNumberFormat="1" applyFont="1" applyFill="1" applyBorder="1" applyAlignment="1">
      <alignment vertical="center"/>
    </xf>
    <xf numFmtId="177" fontId="4" fillId="0" borderId="42" xfId="1" applyNumberFormat="1" applyFont="1" applyFill="1" applyBorder="1" applyAlignment="1">
      <alignment vertical="center"/>
    </xf>
    <xf numFmtId="177" fontId="4" fillId="0" borderId="43" xfId="1" applyNumberFormat="1" applyFont="1" applyFill="1" applyBorder="1" applyAlignment="1">
      <alignment vertical="center"/>
    </xf>
    <xf numFmtId="177" fontId="4" fillId="0" borderId="44" xfId="1" applyNumberFormat="1" applyFont="1" applyFill="1" applyBorder="1" applyAlignment="1">
      <alignment vertical="center"/>
    </xf>
    <xf numFmtId="177" fontId="4" fillId="0" borderId="45" xfId="1" applyNumberFormat="1" applyFont="1" applyFill="1" applyBorder="1" applyAlignment="1">
      <alignment vertical="center"/>
    </xf>
    <xf numFmtId="177" fontId="4" fillId="0" borderId="46" xfId="1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7" fontId="4" fillId="0" borderId="50" xfId="1" applyNumberFormat="1" applyFont="1" applyFill="1" applyBorder="1" applyAlignment="1">
      <alignment vertical="center"/>
    </xf>
    <xf numFmtId="177" fontId="4" fillId="0" borderId="51" xfId="1" applyNumberFormat="1" applyFont="1" applyFill="1" applyBorder="1" applyAlignment="1">
      <alignment vertical="center"/>
    </xf>
    <xf numFmtId="177" fontId="4" fillId="0" borderId="49" xfId="1" applyNumberFormat="1" applyFont="1" applyFill="1" applyBorder="1" applyAlignment="1">
      <alignment vertical="center"/>
    </xf>
    <xf numFmtId="177" fontId="4" fillId="0" borderId="52" xfId="1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7" fontId="4" fillId="0" borderId="57" xfId="1" applyNumberFormat="1" applyFont="1" applyFill="1" applyBorder="1" applyAlignment="1">
      <alignment vertical="center"/>
    </xf>
    <xf numFmtId="38" fontId="4" fillId="0" borderId="58" xfId="1" applyFont="1" applyFill="1" applyBorder="1" applyAlignment="1">
      <alignment vertical="center"/>
    </xf>
    <xf numFmtId="38" fontId="4" fillId="0" borderId="59" xfId="1" applyFont="1" applyFill="1" applyBorder="1" applyAlignment="1">
      <alignment vertical="center"/>
    </xf>
    <xf numFmtId="177" fontId="4" fillId="0" borderId="55" xfId="1" applyNumberFormat="1" applyFont="1" applyFill="1" applyBorder="1" applyAlignment="1">
      <alignment vertical="center"/>
    </xf>
    <xf numFmtId="38" fontId="4" fillId="0" borderId="56" xfId="1" applyFont="1" applyFill="1" applyBorder="1" applyAlignment="1">
      <alignment vertical="center"/>
    </xf>
    <xf numFmtId="178" fontId="4" fillId="0" borderId="56" xfId="1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60" xfId="1" applyFont="1" applyFill="1" applyBorder="1" applyAlignment="1">
      <alignment vertical="center"/>
    </xf>
    <xf numFmtId="176" fontId="4" fillId="0" borderId="59" xfId="0" applyNumberFormat="1" applyFont="1" applyFill="1" applyBorder="1" applyAlignment="1">
      <alignment vertical="center"/>
    </xf>
    <xf numFmtId="3" fontId="4" fillId="0" borderId="56" xfId="1" applyNumberFormat="1" applyFont="1" applyFill="1" applyBorder="1" applyAlignment="1">
      <alignment vertical="center"/>
    </xf>
    <xf numFmtId="3" fontId="4" fillId="0" borderId="59" xfId="1" applyNumberFormat="1" applyFont="1" applyFill="1" applyBorder="1" applyAlignment="1">
      <alignment vertical="center"/>
    </xf>
    <xf numFmtId="177" fontId="4" fillId="0" borderId="61" xfId="1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177" fontId="4" fillId="0" borderId="65" xfId="1" applyNumberFormat="1" applyFont="1" applyFill="1" applyBorder="1" applyAlignment="1">
      <alignment vertical="center"/>
    </xf>
    <xf numFmtId="38" fontId="4" fillId="0" borderId="66" xfId="1" applyFont="1" applyFill="1" applyBorder="1" applyAlignment="1">
      <alignment vertical="center"/>
    </xf>
    <xf numFmtId="38" fontId="4" fillId="0" borderId="63" xfId="1" applyFont="1" applyFill="1" applyBorder="1" applyAlignment="1">
      <alignment vertical="center"/>
    </xf>
    <xf numFmtId="177" fontId="4" fillId="0" borderId="64" xfId="1" applyNumberFormat="1" applyFont="1" applyFill="1" applyBorder="1" applyAlignment="1">
      <alignment vertical="center"/>
    </xf>
    <xf numFmtId="38" fontId="4" fillId="0" borderId="62" xfId="1" applyFont="1" applyFill="1" applyBorder="1" applyAlignment="1">
      <alignment vertical="center"/>
    </xf>
    <xf numFmtId="178" fontId="4" fillId="0" borderId="62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67" xfId="1" applyFont="1" applyFill="1" applyBorder="1" applyAlignment="1">
      <alignment vertical="center"/>
    </xf>
    <xf numFmtId="3" fontId="4" fillId="0" borderId="62" xfId="1" applyNumberFormat="1" applyFont="1" applyFill="1" applyBorder="1" applyAlignment="1">
      <alignment vertical="center"/>
    </xf>
    <xf numFmtId="3" fontId="4" fillId="0" borderId="63" xfId="1" applyNumberFormat="1" applyFont="1" applyFill="1" applyBorder="1" applyAlignment="1">
      <alignment vertical="center"/>
    </xf>
    <xf numFmtId="177" fontId="4" fillId="0" borderId="68" xfId="1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/>
    </xf>
    <xf numFmtId="0" fontId="4" fillId="0" borderId="7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  <dxf>
      <font>
        <condense val="0"/>
        <extend val="0"/>
        <color indexed="14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571500</xdr:colOff>
          <xdr:row>0</xdr:row>
          <xdr:rowOff>0</xdr:rowOff>
        </xdr:from>
        <xdr:to>
          <xdr:col>57</xdr:col>
          <xdr:colOff>657225</xdr:colOff>
          <xdr:row>55</xdr:row>
          <xdr:rowOff>47625</xdr:rowOff>
        </xdr:to>
        <xdr:pic>
          <xdr:nvPicPr>
            <xdr:cNvPr id="1136" name="図 6"/>
            <xdr:cNvPicPr>
              <a:picLocks noChangeAspect="1" noChangeArrowheads="1"/>
              <a:extLst>
                <a:ext uri="{84589F7E-364E-4C9E-8A38-B11213B215E9}">
                  <a14:cameraTool cellRange="$A$2:$AG$25" spid="_x0000_s11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-5400000">
              <a:off x="22507575" y="2714625"/>
              <a:ext cx="14430375" cy="9001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showGridLines="0" tabSelected="1" view="pageBreakPreview" zoomScale="75" zoomScaleNormal="75" zoomScaleSheetLayoutView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N1"/>
    </sheetView>
  </sheetViews>
  <sheetFormatPr defaultRowHeight="13.5"/>
  <cols>
    <col min="1" max="1" width="13.5" bestFit="1" customWidth="1"/>
    <col min="2" max="2" width="13.375" hidden="1" customWidth="1"/>
    <col min="3" max="3" width="15.5" bestFit="1" customWidth="1"/>
    <col min="4" max="5" width="13.375" bestFit="1" customWidth="1"/>
    <col min="6" max="6" width="8.875" customWidth="1"/>
    <col min="7" max="7" width="8.875" hidden="1" customWidth="1"/>
    <col min="8" max="8" width="8.875" bestFit="1" customWidth="1"/>
    <col min="9" max="9" width="11.5" hidden="1" customWidth="1"/>
    <col min="10" max="12" width="8.875" customWidth="1"/>
    <col min="13" max="13" width="8.875" bestFit="1" customWidth="1"/>
    <col min="14" max="15" width="8.875" customWidth="1"/>
    <col min="16" max="16" width="8.875" hidden="1" customWidth="1"/>
    <col min="17" max="18" width="7.5" hidden="1" customWidth="1"/>
    <col min="19" max="19" width="8.875" style="3" customWidth="1"/>
    <col min="20" max="20" width="8.875" style="3" bestFit="1" customWidth="1"/>
    <col min="21" max="21" width="8.875" hidden="1" customWidth="1"/>
    <col min="22" max="23" width="8.875" customWidth="1"/>
    <col min="25" max="26" width="8.875" customWidth="1"/>
    <col min="27" max="27" width="8.875" hidden="1" customWidth="1"/>
    <col min="28" max="28" width="8.875" customWidth="1"/>
    <col min="29" max="29" width="11.5" hidden="1" customWidth="1"/>
    <col min="30" max="30" width="8.875" customWidth="1"/>
    <col min="31" max="31" width="11.5" hidden="1" customWidth="1"/>
    <col min="32" max="33" width="8.875" customWidth="1"/>
  </cols>
  <sheetData>
    <row r="1" spans="1:33" ht="19.5" thickBot="1">
      <c r="A1" s="157" t="s">
        <v>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8"/>
      <c r="P1" s="8"/>
    </row>
    <row r="2" spans="1:33" ht="24" customHeight="1">
      <c r="A2" s="5"/>
      <c r="B2" s="143" t="s">
        <v>23</v>
      </c>
      <c r="C2" s="144"/>
      <c r="D2" s="144"/>
      <c r="E2" s="149"/>
      <c r="F2" s="144" t="s">
        <v>18</v>
      </c>
      <c r="G2" s="144"/>
      <c r="H2" s="144"/>
      <c r="I2" s="144"/>
      <c r="J2" s="144"/>
      <c r="K2" s="149"/>
      <c r="L2" s="151" t="s">
        <v>31</v>
      </c>
      <c r="M2" s="152"/>
      <c r="N2" s="153"/>
      <c r="O2" s="158" t="s">
        <v>32</v>
      </c>
      <c r="P2" s="144"/>
      <c r="Q2" s="144"/>
      <c r="R2" s="144"/>
      <c r="S2" s="144"/>
      <c r="T2" s="144"/>
      <c r="U2" s="144"/>
      <c r="V2" s="144"/>
      <c r="W2" s="149"/>
      <c r="X2" s="143" t="s">
        <v>19</v>
      </c>
      <c r="Y2" s="149"/>
      <c r="Z2" s="143" t="s">
        <v>22</v>
      </c>
      <c r="AA2" s="144"/>
      <c r="AB2" s="144"/>
      <c r="AC2" s="144"/>
      <c r="AD2" s="144"/>
      <c r="AE2" s="144"/>
      <c r="AF2" s="144"/>
      <c r="AG2" s="145"/>
    </row>
    <row r="3" spans="1:33" ht="24" customHeight="1">
      <c r="A3" s="6"/>
      <c r="B3" s="146"/>
      <c r="C3" s="147"/>
      <c r="D3" s="147"/>
      <c r="E3" s="150"/>
      <c r="F3" s="147"/>
      <c r="G3" s="147"/>
      <c r="H3" s="147"/>
      <c r="I3" s="147"/>
      <c r="J3" s="147"/>
      <c r="K3" s="150"/>
      <c r="L3" s="154"/>
      <c r="M3" s="155"/>
      <c r="N3" s="156"/>
      <c r="O3" s="146"/>
      <c r="P3" s="147"/>
      <c r="Q3" s="147"/>
      <c r="R3" s="147"/>
      <c r="S3" s="147"/>
      <c r="T3" s="147"/>
      <c r="U3" s="147"/>
      <c r="V3" s="147"/>
      <c r="W3" s="150"/>
      <c r="X3" s="146"/>
      <c r="Y3" s="150"/>
      <c r="Z3" s="146"/>
      <c r="AA3" s="147"/>
      <c r="AB3" s="147"/>
      <c r="AC3" s="147"/>
      <c r="AD3" s="147"/>
      <c r="AE3" s="147"/>
      <c r="AF3" s="147"/>
      <c r="AG3" s="148"/>
    </row>
    <row r="4" spans="1:33" s="1" customFormat="1" ht="30" customHeight="1">
      <c r="A4" s="7"/>
      <c r="B4" s="127" t="s">
        <v>24</v>
      </c>
      <c r="C4" s="128" t="s">
        <v>26</v>
      </c>
      <c r="D4" s="129" t="s">
        <v>25</v>
      </c>
      <c r="E4" s="130" t="s">
        <v>27</v>
      </c>
      <c r="F4" s="131" t="s">
        <v>34</v>
      </c>
      <c r="G4" s="132" t="s">
        <v>36</v>
      </c>
      <c r="H4" s="133" t="s">
        <v>40</v>
      </c>
      <c r="I4" s="134" t="s">
        <v>41</v>
      </c>
      <c r="J4" s="129" t="s">
        <v>37</v>
      </c>
      <c r="K4" s="135" t="s">
        <v>28</v>
      </c>
      <c r="L4" s="128" t="s">
        <v>42</v>
      </c>
      <c r="M4" s="129" t="s">
        <v>45</v>
      </c>
      <c r="N4" s="136" t="s">
        <v>29</v>
      </c>
      <c r="O4" s="137" t="s">
        <v>34</v>
      </c>
      <c r="P4" s="130" t="s">
        <v>46</v>
      </c>
      <c r="Q4" s="138" t="s">
        <v>17</v>
      </c>
      <c r="R4" s="139" t="s">
        <v>20</v>
      </c>
      <c r="S4" s="129" t="s">
        <v>42</v>
      </c>
      <c r="T4" s="129" t="s">
        <v>45</v>
      </c>
      <c r="U4" s="134" t="s">
        <v>47</v>
      </c>
      <c r="V4" s="129" t="s">
        <v>37</v>
      </c>
      <c r="W4" s="135" t="s">
        <v>29</v>
      </c>
      <c r="X4" s="137" t="s">
        <v>43</v>
      </c>
      <c r="Y4" s="136" t="s">
        <v>28</v>
      </c>
      <c r="Z4" s="137" t="s">
        <v>34</v>
      </c>
      <c r="AA4" s="134" t="s">
        <v>36</v>
      </c>
      <c r="AB4" s="140" t="s">
        <v>35</v>
      </c>
      <c r="AC4" s="134" t="s">
        <v>38</v>
      </c>
      <c r="AD4" s="141" t="s">
        <v>40</v>
      </c>
      <c r="AE4" s="134" t="s">
        <v>41</v>
      </c>
      <c r="AF4" s="140" t="s">
        <v>37</v>
      </c>
      <c r="AG4" s="142" t="s">
        <v>28</v>
      </c>
    </row>
    <row r="5" spans="1:33" s="2" customFormat="1" ht="30" customHeight="1">
      <c r="A5" s="17" t="s">
        <v>0</v>
      </c>
      <c r="B5" s="10">
        <v>25386</v>
      </c>
      <c r="C5" s="24">
        <f t="shared" ref="C5:C22" si="0">B5+D5</f>
        <v>65559</v>
      </c>
      <c r="D5" s="25">
        <v>40173</v>
      </c>
      <c r="E5" s="26">
        <v>55818</v>
      </c>
      <c r="F5" s="24">
        <v>130</v>
      </c>
      <c r="G5" s="27">
        <f>F5/$C5</f>
        <v>1.9829466587348802E-3</v>
      </c>
      <c r="H5" s="28">
        <v>4164</v>
      </c>
      <c r="I5" s="27">
        <f>H5/$C5</f>
        <v>6.3515306822861856E-2</v>
      </c>
      <c r="J5" s="29">
        <f>F5+H5</f>
        <v>4294</v>
      </c>
      <c r="K5" s="30">
        <f>J5/$C5</f>
        <v>6.5498253481596727E-2</v>
      </c>
      <c r="L5" s="31">
        <v>6853</v>
      </c>
      <c r="M5" s="29">
        <v>6876</v>
      </c>
      <c r="N5" s="30">
        <f>(L5+M5)/$E5</f>
        <v>0.24596008456053603</v>
      </c>
      <c r="O5" s="32">
        <v>0</v>
      </c>
      <c r="P5" s="30">
        <f t="shared" ref="P5:P22" si="1">O5/$D5</f>
        <v>0</v>
      </c>
      <c r="Q5" s="33">
        <v>137</v>
      </c>
      <c r="R5" s="34">
        <v>3569</v>
      </c>
      <c r="S5" s="25">
        <v>3351</v>
      </c>
      <c r="T5" s="35">
        <f>Q5+R5</f>
        <v>3706</v>
      </c>
      <c r="U5" s="27">
        <f>(S5+T5)/$D5</f>
        <v>0.17566524780325093</v>
      </c>
      <c r="V5" s="29">
        <f t="shared" ref="V5:V25" si="2">O5+T5</f>
        <v>3706</v>
      </c>
      <c r="W5" s="30">
        <f>(S5+V5)/$D5</f>
        <v>0.17566524780325093</v>
      </c>
      <c r="X5" s="31">
        <v>9237</v>
      </c>
      <c r="Y5" s="30">
        <f>X5/$C5</f>
        <v>0.14089598682103144</v>
      </c>
      <c r="Z5" s="36">
        <v>241</v>
      </c>
      <c r="AA5" s="27">
        <f>Z5/$C5</f>
        <v>3.6760780365777393E-3</v>
      </c>
      <c r="AB5" s="37">
        <v>101</v>
      </c>
      <c r="AC5" s="27">
        <f>AB5/$C5</f>
        <v>1.5405970194786376E-3</v>
      </c>
      <c r="AD5" s="35">
        <v>885</v>
      </c>
      <c r="AE5" s="27">
        <f>AD5/$C5</f>
        <v>1.3499290715233606E-2</v>
      </c>
      <c r="AF5" s="35">
        <f>Z5+AB5+AD5</f>
        <v>1227</v>
      </c>
      <c r="AG5" s="38">
        <f>(Z5+AB5+AD5)/$C5</f>
        <v>1.8715965771289984E-2</v>
      </c>
    </row>
    <row r="6" spans="1:33" s="2" customFormat="1" ht="30" customHeight="1">
      <c r="A6" s="18" t="s">
        <v>1</v>
      </c>
      <c r="B6" s="12">
        <v>21423</v>
      </c>
      <c r="C6" s="39">
        <f t="shared" si="0"/>
        <v>58249</v>
      </c>
      <c r="D6" s="40">
        <v>36826</v>
      </c>
      <c r="E6" s="41">
        <v>50802</v>
      </c>
      <c r="F6" s="39">
        <v>200</v>
      </c>
      <c r="G6" s="42">
        <f t="shared" ref="G6:G25" si="3">F6/$C6</f>
        <v>3.4335353396624836E-3</v>
      </c>
      <c r="H6" s="43">
        <v>2656</v>
      </c>
      <c r="I6" s="42">
        <f t="shared" ref="I6:I25" si="4">H6/$C6</f>
        <v>4.559734931071778E-2</v>
      </c>
      <c r="J6" s="44">
        <f t="shared" ref="J6:J24" si="5">F6+H6</f>
        <v>2856</v>
      </c>
      <c r="K6" s="45">
        <f t="shared" ref="K6:K22" si="6">J6/$C6</f>
        <v>4.9030884650380267E-2</v>
      </c>
      <c r="L6" s="46">
        <v>6282</v>
      </c>
      <c r="M6" s="44">
        <v>6306</v>
      </c>
      <c r="N6" s="45">
        <f t="shared" ref="N6:N22" si="7">(L6+M6)/$E6</f>
        <v>0.24778552025510805</v>
      </c>
      <c r="O6" s="47">
        <v>1</v>
      </c>
      <c r="P6" s="42">
        <f t="shared" si="1"/>
        <v>2.7154727638081791E-5</v>
      </c>
      <c r="Q6" s="48">
        <v>358</v>
      </c>
      <c r="R6" s="48">
        <v>3120</v>
      </c>
      <c r="S6" s="40">
        <v>3050</v>
      </c>
      <c r="T6" s="44">
        <f t="shared" ref="T6:T24" si="8">Q6+R6</f>
        <v>3478</v>
      </c>
      <c r="U6" s="42">
        <f t="shared" ref="U6:U22" si="9">(S6+T6)/$D6</f>
        <v>0.17726606202139791</v>
      </c>
      <c r="V6" s="43">
        <f t="shared" si="2"/>
        <v>3479</v>
      </c>
      <c r="W6" s="45">
        <f t="shared" ref="W6:W22" si="10">(S6+V6)/$D6</f>
        <v>0.177293216749036</v>
      </c>
      <c r="X6" s="46">
        <v>7974</v>
      </c>
      <c r="Y6" s="45">
        <f t="shared" ref="Y6:Y22" si="11">X6/$C6</f>
        <v>0.13689505399234322</v>
      </c>
      <c r="Z6" s="49">
        <v>294</v>
      </c>
      <c r="AA6" s="42">
        <f>Z6/$C6</f>
        <v>5.0472969493038505E-3</v>
      </c>
      <c r="AB6" s="50">
        <v>373</v>
      </c>
      <c r="AC6" s="42">
        <f t="shared" ref="AC6:AC25" si="12">AB6/$C6</f>
        <v>6.403543408470532E-3</v>
      </c>
      <c r="AD6" s="44">
        <v>1867</v>
      </c>
      <c r="AE6" s="42">
        <f t="shared" ref="AE6:AE25" si="13">AD6/$C6</f>
        <v>3.2052052395749285E-2</v>
      </c>
      <c r="AF6" s="44">
        <f t="shared" ref="AF6:AF24" si="14">Z6+AB6+AD6</f>
        <v>2534</v>
      </c>
      <c r="AG6" s="51">
        <f>(Z6+AB6+AD6)/$C6</f>
        <v>4.3502892753523668E-2</v>
      </c>
    </row>
    <row r="7" spans="1:33" s="2" customFormat="1" ht="30" customHeight="1">
      <c r="A7" s="19" t="s">
        <v>2</v>
      </c>
      <c r="B7" s="14">
        <v>8938</v>
      </c>
      <c r="C7" s="52">
        <f t="shared" si="0"/>
        <v>24017</v>
      </c>
      <c r="D7" s="53">
        <v>15079</v>
      </c>
      <c r="E7" s="54">
        <v>21122</v>
      </c>
      <c r="F7" s="52">
        <v>55</v>
      </c>
      <c r="G7" s="55">
        <f t="shared" si="3"/>
        <v>2.2900445517758253E-3</v>
      </c>
      <c r="H7" s="56">
        <v>1446</v>
      </c>
      <c r="I7" s="55">
        <f t="shared" si="4"/>
        <v>6.0207353124869883E-2</v>
      </c>
      <c r="J7" s="57">
        <f t="shared" si="5"/>
        <v>1501</v>
      </c>
      <c r="K7" s="58">
        <f t="shared" si="6"/>
        <v>6.2497397676645708E-2</v>
      </c>
      <c r="L7" s="59">
        <v>2487</v>
      </c>
      <c r="M7" s="57">
        <v>2500</v>
      </c>
      <c r="N7" s="58">
        <f t="shared" si="7"/>
        <v>0.23610453555534514</v>
      </c>
      <c r="O7" s="60">
        <v>0</v>
      </c>
      <c r="P7" s="55">
        <f t="shared" si="1"/>
        <v>0</v>
      </c>
      <c r="Q7" s="56">
        <v>139</v>
      </c>
      <c r="R7" s="56">
        <v>1286</v>
      </c>
      <c r="S7" s="53">
        <v>1397</v>
      </c>
      <c r="T7" s="57">
        <f t="shared" si="8"/>
        <v>1425</v>
      </c>
      <c r="U7" s="55">
        <f t="shared" si="9"/>
        <v>0.18714768883878241</v>
      </c>
      <c r="V7" s="61">
        <f t="shared" si="2"/>
        <v>1425</v>
      </c>
      <c r="W7" s="58">
        <f t="shared" si="10"/>
        <v>0.18714768883878241</v>
      </c>
      <c r="X7" s="59">
        <v>3146</v>
      </c>
      <c r="Y7" s="58">
        <f t="shared" si="11"/>
        <v>0.13099054836157722</v>
      </c>
      <c r="Z7" s="62">
        <v>109</v>
      </c>
      <c r="AA7" s="55">
        <f t="shared" ref="AA7:AA25" si="15">Z7/$C7</f>
        <v>4.5384519298829994E-3</v>
      </c>
      <c r="AB7" s="63">
        <v>99</v>
      </c>
      <c r="AC7" s="55">
        <f t="shared" si="12"/>
        <v>4.1220801931964859E-3</v>
      </c>
      <c r="AD7" s="64">
        <v>815</v>
      </c>
      <c r="AE7" s="55">
        <f t="shared" si="13"/>
        <v>3.3934296539950871E-2</v>
      </c>
      <c r="AF7" s="57">
        <f t="shared" si="14"/>
        <v>1023</v>
      </c>
      <c r="AG7" s="51">
        <f t="shared" ref="AG7:AG21" si="16">(Z7+AB7+AD7)/$C7</f>
        <v>4.2594828663030354E-2</v>
      </c>
    </row>
    <row r="8" spans="1:33" s="2" customFormat="1" ht="30" customHeight="1">
      <c r="A8" s="18" t="s">
        <v>3</v>
      </c>
      <c r="B8" s="12">
        <v>20433</v>
      </c>
      <c r="C8" s="39">
        <f t="shared" si="0"/>
        <v>43392</v>
      </c>
      <c r="D8" s="40">
        <v>22959</v>
      </c>
      <c r="E8" s="41">
        <v>31181</v>
      </c>
      <c r="F8" s="39">
        <v>179</v>
      </c>
      <c r="G8" s="42">
        <f t="shared" si="3"/>
        <v>4.125184365781711E-3</v>
      </c>
      <c r="H8" s="48">
        <v>1931</v>
      </c>
      <c r="I8" s="42">
        <f t="shared" si="4"/>
        <v>4.4501290560471973E-2</v>
      </c>
      <c r="J8" s="44">
        <f t="shared" si="5"/>
        <v>2110</v>
      </c>
      <c r="K8" s="45">
        <f t="shared" si="6"/>
        <v>4.8626474926253688E-2</v>
      </c>
      <c r="L8" s="46">
        <v>3903</v>
      </c>
      <c r="M8" s="44">
        <v>4027</v>
      </c>
      <c r="N8" s="45">
        <f t="shared" si="7"/>
        <v>0.25432154196465795</v>
      </c>
      <c r="O8" s="47">
        <v>0</v>
      </c>
      <c r="P8" s="42">
        <f t="shared" si="1"/>
        <v>0</v>
      </c>
      <c r="Q8" s="48">
        <v>173</v>
      </c>
      <c r="R8" s="48">
        <v>1944</v>
      </c>
      <c r="S8" s="40">
        <v>1998</v>
      </c>
      <c r="T8" s="44">
        <f t="shared" si="8"/>
        <v>2117</v>
      </c>
      <c r="U8" s="42">
        <f t="shared" si="9"/>
        <v>0.17923254497147087</v>
      </c>
      <c r="V8" s="43">
        <f t="shared" si="2"/>
        <v>2117</v>
      </c>
      <c r="W8" s="45">
        <f t="shared" si="10"/>
        <v>0.17923254497147087</v>
      </c>
      <c r="X8" s="46">
        <v>4441</v>
      </c>
      <c r="Y8" s="45">
        <f t="shared" si="11"/>
        <v>0.10234605457227139</v>
      </c>
      <c r="Z8" s="65">
        <v>254</v>
      </c>
      <c r="AA8" s="42">
        <f t="shared" si="15"/>
        <v>5.8536135693215341E-3</v>
      </c>
      <c r="AB8" s="50">
        <v>50</v>
      </c>
      <c r="AC8" s="42">
        <f t="shared" si="12"/>
        <v>1.1522861356932153E-3</v>
      </c>
      <c r="AD8" s="66">
        <v>352</v>
      </c>
      <c r="AE8" s="42">
        <f t="shared" si="13"/>
        <v>8.1120943952802359E-3</v>
      </c>
      <c r="AF8" s="44">
        <f t="shared" si="14"/>
        <v>656</v>
      </c>
      <c r="AG8" s="67">
        <f t="shared" si="16"/>
        <v>1.5117994100294985E-2</v>
      </c>
    </row>
    <row r="9" spans="1:33" s="2" customFormat="1" ht="30" customHeight="1">
      <c r="A9" s="18" t="s">
        <v>4</v>
      </c>
      <c r="B9" s="12">
        <v>22020</v>
      </c>
      <c r="C9" s="39">
        <f t="shared" si="0"/>
        <v>57295</v>
      </c>
      <c r="D9" s="40">
        <v>35275</v>
      </c>
      <c r="E9" s="41">
        <v>45882</v>
      </c>
      <c r="F9" s="39">
        <v>237</v>
      </c>
      <c r="G9" s="42">
        <f t="shared" si="3"/>
        <v>4.1364866044157431E-3</v>
      </c>
      <c r="H9" s="43">
        <v>2029</v>
      </c>
      <c r="I9" s="42">
        <f t="shared" si="4"/>
        <v>3.5413212322192161E-2</v>
      </c>
      <c r="J9" s="44">
        <f t="shared" si="5"/>
        <v>2266</v>
      </c>
      <c r="K9" s="45">
        <f t="shared" si="6"/>
        <v>3.954969892660791E-2</v>
      </c>
      <c r="L9" s="46">
        <v>5643</v>
      </c>
      <c r="M9" s="44">
        <v>5723</v>
      </c>
      <c r="N9" s="45">
        <f t="shared" si="7"/>
        <v>0.24772241837757727</v>
      </c>
      <c r="O9" s="47">
        <v>321</v>
      </c>
      <c r="P9" s="42">
        <f t="shared" si="1"/>
        <v>9.0999291282778168E-3</v>
      </c>
      <c r="Q9" s="48">
        <v>609</v>
      </c>
      <c r="R9" s="48">
        <v>2134</v>
      </c>
      <c r="S9" s="40">
        <v>2931</v>
      </c>
      <c r="T9" s="44">
        <f t="shared" si="8"/>
        <v>2743</v>
      </c>
      <c r="U9" s="42">
        <f t="shared" si="9"/>
        <v>0.16085046066619418</v>
      </c>
      <c r="V9" s="43">
        <f t="shared" si="2"/>
        <v>3064</v>
      </c>
      <c r="W9" s="45">
        <f t="shared" si="10"/>
        <v>0.169950389794472</v>
      </c>
      <c r="X9" s="46">
        <v>7113</v>
      </c>
      <c r="Y9" s="45">
        <f t="shared" si="11"/>
        <v>0.12414695872240161</v>
      </c>
      <c r="Z9" s="65">
        <v>316</v>
      </c>
      <c r="AA9" s="42">
        <f t="shared" si="15"/>
        <v>5.5153154725543245E-3</v>
      </c>
      <c r="AB9" s="68">
        <v>152</v>
      </c>
      <c r="AC9" s="42">
        <f t="shared" si="12"/>
        <v>2.6529365564185356E-3</v>
      </c>
      <c r="AD9" s="66">
        <v>1115</v>
      </c>
      <c r="AE9" s="42">
        <f t="shared" si="13"/>
        <v>1.9460685923728075E-2</v>
      </c>
      <c r="AF9" s="44">
        <f t="shared" si="14"/>
        <v>1583</v>
      </c>
      <c r="AG9" s="51">
        <f t="shared" si="16"/>
        <v>2.7628937952700935E-2</v>
      </c>
    </row>
    <row r="10" spans="1:33" s="2" customFormat="1" ht="30" customHeight="1">
      <c r="A10" s="20" t="s">
        <v>5</v>
      </c>
      <c r="B10" s="15">
        <v>24025</v>
      </c>
      <c r="C10" s="52">
        <f t="shared" si="0"/>
        <v>64996</v>
      </c>
      <c r="D10" s="53">
        <v>40971</v>
      </c>
      <c r="E10" s="54">
        <v>52127</v>
      </c>
      <c r="F10" s="69">
        <v>326</v>
      </c>
      <c r="G10" s="55">
        <f t="shared" si="3"/>
        <v>5.0156932734322108E-3</v>
      </c>
      <c r="H10" s="61">
        <v>3344</v>
      </c>
      <c r="I10" s="55">
        <f t="shared" si="4"/>
        <v>5.1449319958151274E-2</v>
      </c>
      <c r="J10" s="57">
        <f t="shared" si="5"/>
        <v>3670</v>
      </c>
      <c r="K10" s="58">
        <f t="shared" si="6"/>
        <v>5.6465013231583483E-2</v>
      </c>
      <c r="L10" s="59">
        <v>5850</v>
      </c>
      <c r="M10" s="57">
        <v>5878</v>
      </c>
      <c r="N10" s="58">
        <f t="shared" si="7"/>
        <v>0.22498896924818232</v>
      </c>
      <c r="O10" s="70">
        <v>577</v>
      </c>
      <c r="P10" s="58">
        <f t="shared" si="1"/>
        <v>1.4083131971394401E-2</v>
      </c>
      <c r="Q10" s="71">
        <v>1138</v>
      </c>
      <c r="R10" s="72">
        <v>2223</v>
      </c>
      <c r="S10" s="53">
        <v>3411</v>
      </c>
      <c r="T10" s="57">
        <f t="shared" si="8"/>
        <v>3361</v>
      </c>
      <c r="U10" s="55">
        <f t="shared" si="9"/>
        <v>0.16528764247882649</v>
      </c>
      <c r="V10" s="57">
        <f t="shared" si="2"/>
        <v>3938</v>
      </c>
      <c r="W10" s="58">
        <f t="shared" si="10"/>
        <v>0.1793707744502209</v>
      </c>
      <c r="X10" s="59">
        <v>9653</v>
      </c>
      <c r="Y10" s="58">
        <f t="shared" si="11"/>
        <v>0.14851683180503417</v>
      </c>
      <c r="Z10" s="73">
        <v>451</v>
      </c>
      <c r="AA10" s="55">
        <f t="shared" si="15"/>
        <v>6.9388885469875072E-3</v>
      </c>
      <c r="AB10" s="74">
        <v>165</v>
      </c>
      <c r="AC10" s="55">
        <f t="shared" si="12"/>
        <v>2.5386177610929902E-3</v>
      </c>
      <c r="AD10" s="57">
        <v>3436</v>
      </c>
      <c r="AE10" s="55">
        <f t="shared" si="13"/>
        <v>5.2864791679487967E-2</v>
      </c>
      <c r="AF10" s="57">
        <f t="shared" si="14"/>
        <v>4052</v>
      </c>
      <c r="AG10" s="75">
        <f t="shared" si="16"/>
        <v>6.2342297987568462E-2</v>
      </c>
    </row>
    <row r="11" spans="1:33" s="2" customFormat="1" ht="30" customHeight="1">
      <c r="A11" s="21" t="s">
        <v>39</v>
      </c>
      <c r="B11" s="11">
        <v>21175</v>
      </c>
      <c r="C11" s="39">
        <f t="shared" si="0"/>
        <v>58480</v>
      </c>
      <c r="D11" s="40">
        <v>37305</v>
      </c>
      <c r="E11" s="76">
        <v>47948</v>
      </c>
      <c r="F11" s="77">
        <v>152</v>
      </c>
      <c r="G11" s="42">
        <f t="shared" si="3"/>
        <v>2.5991792065663474E-3</v>
      </c>
      <c r="H11" s="43">
        <v>3834</v>
      </c>
      <c r="I11" s="42">
        <f t="shared" si="4"/>
        <v>6.55608755129959E-2</v>
      </c>
      <c r="J11" s="44">
        <f t="shared" si="5"/>
        <v>3986</v>
      </c>
      <c r="K11" s="45">
        <f t="shared" si="6"/>
        <v>6.8160054719562241E-2</v>
      </c>
      <c r="L11" s="46">
        <v>5243</v>
      </c>
      <c r="M11" s="44">
        <v>5514</v>
      </c>
      <c r="N11" s="45">
        <f t="shared" si="7"/>
        <v>0.22434720947693335</v>
      </c>
      <c r="O11" s="78">
        <v>0</v>
      </c>
      <c r="P11" s="45">
        <f t="shared" si="1"/>
        <v>0</v>
      </c>
      <c r="Q11" s="79">
        <v>127</v>
      </c>
      <c r="R11" s="80">
        <v>3577</v>
      </c>
      <c r="S11" s="40">
        <v>3406</v>
      </c>
      <c r="T11" s="44">
        <f t="shared" si="8"/>
        <v>3704</v>
      </c>
      <c r="U11" s="42">
        <f t="shared" si="9"/>
        <v>0.19059107358262967</v>
      </c>
      <c r="V11" s="44">
        <f t="shared" si="2"/>
        <v>3704</v>
      </c>
      <c r="W11" s="45">
        <f t="shared" si="10"/>
        <v>0.19059107358262967</v>
      </c>
      <c r="X11" s="46">
        <v>8932</v>
      </c>
      <c r="Y11" s="45">
        <f t="shared" si="11"/>
        <v>0.1527359781121751</v>
      </c>
      <c r="Z11" s="49">
        <v>211</v>
      </c>
      <c r="AA11" s="42">
        <f t="shared" si="15"/>
        <v>3.6080711354309165E-3</v>
      </c>
      <c r="AB11" s="68">
        <v>531</v>
      </c>
      <c r="AC11" s="42">
        <f t="shared" si="12"/>
        <v>9.0800273597811225E-3</v>
      </c>
      <c r="AD11" s="44">
        <v>1540</v>
      </c>
      <c r="AE11" s="42">
        <f t="shared" si="13"/>
        <v>2.6333789329685362E-2</v>
      </c>
      <c r="AF11" s="44">
        <f t="shared" si="14"/>
        <v>2282</v>
      </c>
      <c r="AG11" s="51">
        <f t="shared" si="16"/>
        <v>3.9021887824897399E-2</v>
      </c>
    </row>
    <row r="12" spans="1:33" s="2" customFormat="1" ht="30" customHeight="1">
      <c r="A12" s="21" t="s">
        <v>6</v>
      </c>
      <c r="B12" s="9">
        <v>27659</v>
      </c>
      <c r="C12" s="39">
        <f t="shared" si="0"/>
        <v>76714</v>
      </c>
      <c r="D12" s="40">
        <v>49055</v>
      </c>
      <c r="E12" s="76">
        <v>61368</v>
      </c>
      <c r="F12" s="77">
        <v>522</v>
      </c>
      <c r="G12" s="42">
        <f>F12/$C12</f>
        <v>6.8044946163672865E-3</v>
      </c>
      <c r="H12" s="43">
        <v>4968</v>
      </c>
      <c r="I12" s="42">
        <f t="shared" si="4"/>
        <v>6.476001772818521E-2</v>
      </c>
      <c r="J12" s="43">
        <f t="shared" si="5"/>
        <v>5490</v>
      </c>
      <c r="K12" s="81">
        <f t="shared" si="6"/>
        <v>7.1564512344552494E-2</v>
      </c>
      <c r="L12" s="46">
        <v>6614</v>
      </c>
      <c r="M12" s="44">
        <v>6625</v>
      </c>
      <c r="N12" s="45">
        <f t="shared" si="7"/>
        <v>0.21573132577238952</v>
      </c>
      <c r="O12" s="47">
        <v>0</v>
      </c>
      <c r="P12" s="42">
        <f t="shared" si="1"/>
        <v>0</v>
      </c>
      <c r="Q12" s="48">
        <v>241</v>
      </c>
      <c r="R12" s="48">
        <v>4385</v>
      </c>
      <c r="S12" s="40">
        <v>4351</v>
      </c>
      <c r="T12" s="44">
        <f t="shared" si="8"/>
        <v>4626</v>
      </c>
      <c r="U12" s="42">
        <f t="shared" si="9"/>
        <v>0.18299867495668129</v>
      </c>
      <c r="V12" s="44">
        <f t="shared" si="2"/>
        <v>4626</v>
      </c>
      <c r="W12" s="45">
        <f t="shared" si="10"/>
        <v>0.18299867495668129</v>
      </c>
      <c r="X12" s="46">
        <v>11862</v>
      </c>
      <c r="Y12" s="45">
        <f t="shared" si="11"/>
        <v>0.15462627421331179</v>
      </c>
      <c r="Z12" s="65">
        <v>307</v>
      </c>
      <c r="AA12" s="42">
        <f t="shared" si="15"/>
        <v>4.0018771019631359E-3</v>
      </c>
      <c r="AB12" s="50">
        <v>296</v>
      </c>
      <c r="AC12" s="42">
        <f t="shared" si="12"/>
        <v>3.8584873686680395E-3</v>
      </c>
      <c r="AD12" s="44">
        <v>2713</v>
      </c>
      <c r="AE12" s="42">
        <f t="shared" si="13"/>
        <v>3.5365122402690512E-2</v>
      </c>
      <c r="AF12" s="44">
        <f t="shared" si="14"/>
        <v>3316</v>
      </c>
      <c r="AG12" s="51">
        <f t="shared" si="16"/>
        <v>4.3225486873321686E-2</v>
      </c>
    </row>
    <row r="13" spans="1:33" s="2" customFormat="1" ht="30" customHeight="1">
      <c r="A13" s="20" t="s">
        <v>7</v>
      </c>
      <c r="B13" s="13">
        <v>17475</v>
      </c>
      <c r="C13" s="52">
        <f t="shared" si="0"/>
        <v>48204</v>
      </c>
      <c r="D13" s="53">
        <v>30729</v>
      </c>
      <c r="E13" s="82">
        <v>39700</v>
      </c>
      <c r="F13" s="52">
        <v>180</v>
      </c>
      <c r="G13" s="55">
        <f>F13/$C13</f>
        <v>3.7341299477221808E-3</v>
      </c>
      <c r="H13" s="61">
        <v>2243</v>
      </c>
      <c r="I13" s="83">
        <f t="shared" si="4"/>
        <v>4.6531408181893621E-2</v>
      </c>
      <c r="J13" s="61">
        <f t="shared" si="5"/>
        <v>2423</v>
      </c>
      <c r="K13" s="84">
        <f t="shared" si="6"/>
        <v>5.0265538129615803E-2</v>
      </c>
      <c r="L13" s="59">
        <v>4450</v>
      </c>
      <c r="M13" s="57">
        <v>4486</v>
      </c>
      <c r="N13" s="58">
        <f t="shared" si="7"/>
        <v>0.22508816120906802</v>
      </c>
      <c r="O13" s="60">
        <v>1</v>
      </c>
      <c r="P13" s="55">
        <f t="shared" si="1"/>
        <v>3.2542549383318692E-5</v>
      </c>
      <c r="Q13" s="56">
        <v>159</v>
      </c>
      <c r="R13" s="56">
        <v>2553</v>
      </c>
      <c r="S13" s="53">
        <v>2698</v>
      </c>
      <c r="T13" s="57">
        <f t="shared" si="8"/>
        <v>2712</v>
      </c>
      <c r="U13" s="55">
        <f t="shared" si="9"/>
        <v>0.17605519216375412</v>
      </c>
      <c r="V13" s="61">
        <f t="shared" si="2"/>
        <v>2713</v>
      </c>
      <c r="W13" s="58">
        <f t="shared" si="10"/>
        <v>0.17608773471313743</v>
      </c>
      <c r="X13" s="59">
        <v>6284</v>
      </c>
      <c r="Y13" s="84">
        <f t="shared" si="11"/>
        <v>0.13036262550825659</v>
      </c>
      <c r="Z13" s="62">
        <v>307</v>
      </c>
      <c r="AA13" s="55">
        <f t="shared" si="15"/>
        <v>6.3687660775039413E-3</v>
      </c>
      <c r="AB13" s="63">
        <v>84</v>
      </c>
      <c r="AC13" s="55">
        <f t="shared" si="12"/>
        <v>1.7425939756036844E-3</v>
      </c>
      <c r="AD13" s="57">
        <v>1759</v>
      </c>
      <c r="AE13" s="55">
        <f t="shared" si="13"/>
        <v>3.6490747655796199E-2</v>
      </c>
      <c r="AF13" s="61">
        <f t="shared" si="14"/>
        <v>2150</v>
      </c>
      <c r="AG13" s="85">
        <f t="shared" si="16"/>
        <v>4.4602107708903826E-2</v>
      </c>
    </row>
    <row r="14" spans="1:33" s="2" customFormat="1" ht="30" customHeight="1">
      <c r="A14" s="21" t="s">
        <v>8</v>
      </c>
      <c r="B14" s="11">
        <v>21261</v>
      </c>
      <c r="C14" s="39">
        <f t="shared" si="0"/>
        <v>60365</v>
      </c>
      <c r="D14" s="40">
        <v>39104</v>
      </c>
      <c r="E14" s="76">
        <v>49526</v>
      </c>
      <c r="F14" s="77">
        <v>263</v>
      </c>
      <c r="G14" s="42">
        <f t="shared" si="3"/>
        <v>4.3568292884949887E-3</v>
      </c>
      <c r="H14" s="43">
        <v>2561</v>
      </c>
      <c r="I14" s="42">
        <f t="shared" si="4"/>
        <v>4.2425246417626107E-2</v>
      </c>
      <c r="J14" s="43">
        <f t="shared" si="5"/>
        <v>2824</v>
      </c>
      <c r="K14" s="81">
        <f t="shared" si="6"/>
        <v>4.6782075706121098E-2</v>
      </c>
      <c r="L14" s="46">
        <v>5114</v>
      </c>
      <c r="M14" s="44">
        <v>5419</v>
      </c>
      <c r="N14" s="45">
        <f t="shared" si="7"/>
        <v>0.21267617009247669</v>
      </c>
      <c r="O14" s="47">
        <v>0</v>
      </c>
      <c r="P14" s="42">
        <f t="shared" si="1"/>
        <v>0</v>
      </c>
      <c r="Q14" s="48">
        <v>207</v>
      </c>
      <c r="R14" s="48">
        <v>3637</v>
      </c>
      <c r="S14" s="40">
        <v>3288</v>
      </c>
      <c r="T14" s="44">
        <f t="shared" si="8"/>
        <v>3844</v>
      </c>
      <c r="U14" s="42">
        <f t="shared" si="9"/>
        <v>0.18238543371522095</v>
      </c>
      <c r="V14" s="43">
        <f t="shared" si="2"/>
        <v>3844</v>
      </c>
      <c r="W14" s="45">
        <f t="shared" si="10"/>
        <v>0.18238543371522095</v>
      </c>
      <c r="X14" s="46">
        <v>8521</v>
      </c>
      <c r="Y14" s="45">
        <f t="shared" si="11"/>
        <v>0.14115795576907147</v>
      </c>
      <c r="Z14" s="65">
        <v>226</v>
      </c>
      <c r="AA14" s="42">
        <f t="shared" si="15"/>
        <v>3.74389132775615E-3</v>
      </c>
      <c r="AB14" s="50">
        <v>99</v>
      </c>
      <c r="AC14" s="42">
        <f t="shared" si="12"/>
        <v>1.6400231922471631E-3</v>
      </c>
      <c r="AD14" s="44">
        <v>4335</v>
      </c>
      <c r="AE14" s="42">
        <f t="shared" si="13"/>
        <v>7.1813136751428808E-2</v>
      </c>
      <c r="AF14" s="43">
        <f t="shared" si="14"/>
        <v>4660</v>
      </c>
      <c r="AG14" s="86">
        <f t="shared" si="16"/>
        <v>7.7197051271432116E-2</v>
      </c>
    </row>
    <row r="15" spans="1:33" s="2" customFormat="1" ht="30" customHeight="1">
      <c r="A15" s="21" t="s">
        <v>9</v>
      </c>
      <c r="B15" s="9">
        <v>26950</v>
      </c>
      <c r="C15" s="39">
        <f t="shared" si="0"/>
        <v>76337</v>
      </c>
      <c r="D15" s="40">
        <v>49387</v>
      </c>
      <c r="E15" s="76">
        <v>69935</v>
      </c>
      <c r="F15" s="77">
        <v>444</v>
      </c>
      <c r="G15" s="42">
        <f>F15/$C15</f>
        <v>5.8163145001768474E-3</v>
      </c>
      <c r="H15" s="43">
        <v>3321</v>
      </c>
      <c r="I15" s="42">
        <f t="shared" si="4"/>
        <v>4.3504460484430879E-2</v>
      </c>
      <c r="J15" s="43">
        <f t="shared" si="5"/>
        <v>3765</v>
      </c>
      <c r="K15" s="81">
        <f t="shared" si="6"/>
        <v>4.9320774984607726E-2</v>
      </c>
      <c r="L15" s="46">
        <v>9545</v>
      </c>
      <c r="M15" s="44">
        <v>9790</v>
      </c>
      <c r="N15" s="45">
        <f t="shared" si="7"/>
        <v>0.27647100879388004</v>
      </c>
      <c r="O15" s="47">
        <v>2</v>
      </c>
      <c r="P15" s="42">
        <f t="shared" si="1"/>
        <v>4.0496486929758843E-5</v>
      </c>
      <c r="Q15" s="48">
        <v>328</v>
      </c>
      <c r="R15" s="48">
        <v>4696</v>
      </c>
      <c r="S15" s="40">
        <v>4444</v>
      </c>
      <c r="T15" s="44">
        <f t="shared" si="8"/>
        <v>5024</v>
      </c>
      <c r="U15" s="42">
        <f t="shared" si="9"/>
        <v>0.19171036912547837</v>
      </c>
      <c r="V15" s="43">
        <f t="shared" si="2"/>
        <v>5026</v>
      </c>
      <c r="W15" s="45">
        <f t="shared" si="10"/>
        <v>0.19175086561240812</v>
      </c>
      <c r="X15" s="46">
        <v>9650</v>
      </c>
      <c r="Y15" s="45">
        <f t="shared" si="11"/>
        <v>0.12641314172681661</v>
      </c>
      <c r="Z15" s="65">
        <v>246</v>
      </c>
      <c r="AA15" s="42">
        <f t="shared" si="15"/>
        <v>3.2225526284763613E-3</v>
      </c>
      <c r="AB15" s="50">
        <v>185</v>
      </c>
      <c r="AC15" s="42">
        <f t="shared" si="12"/>
        <v>2.4234643750736863E-3</v>
      </c>
      <c r="AD15" s="44">
        <v>3272</v>
      </c>
      <c r="AE15" s="42">
        <f t="shared" si="13"/>
        <v>4.2862569920222172E-2</v>
      </c>
      <c r="AF15" s="43">
        <f t="shared" si="14"/>
        <v>3703</v>
      </c>
      <c r="AG15" s="51">
        <f t="shared" si="16"/>
        <v>4.8508586923772218E-2</v>
      </c>
    </row>
    <row r="16" spans="1:33" s="2" customFormat="1" ht="30" customHeight="1">
      <c r="A16" s="20" t="s">
        <v>10</v>
      </c>
      <c r="B16" s="13">
        <v>16543</v>
      </c>
      <c r="C16" s="52">
        <f t="shared" si="0"/>
        <v>46656</v>
      </c>
      <c r="D16" s="53">
        <v>30113</v>
      </c>
      <c r="E16" s="82">
        <v>40455</v>
      </c>
      <c r="F16" s="69">
        <v>401</v>
      </c>
      <c r="G16" s="55">
        <f t="shared" si="3"/>
        <v>8.5948216735253768E-3</v>
      </c>
      <c r="H16" s="61">
        <v>1923</v>
      </c>
      <c r="I16" s="55">
        <f t="shared" si="4"/>
        <v>4.1216563786008228E-2</v>
      </c>
      <c r="J16" s="57">
        <f t="shared" si="5"/>
        <v>2324</v>
      </c>
      <c r="K16" s="58">
        <f t="shared" si="6"/>
        <v>4.9811385459533605E-2</v>
      </c>
      <c r="L16" s="59">
        <v>4708</v>
      </c>
      <c r="M16" s="57">
        <v>4764</v>
      </c>
      <c r="N16" s="58">
        <f t="shared" si="7"/>
        <v>0.23413669509331356</v>
      </c>
      <c r="O16" s="70">
        <v>1</v>
      </c>
      <c r="P16" s="58">
        <f t="shared" si="1"/>
        <v>3.3208248929033973E-5</v>
      </c>
      <c r="Q16" s="71">
        <v>114</v>
      </c>
      <c r="R16" s="72">
        <v>2379</v>
      </c>
      <c r="S16" s="53">
        <v>2490</v>
      </c>
      <c r="T16" s="57">
        <f t="shared" si="8"/>
        <v>2493</v>
      </c>
      <c r="U16" s="55">
        <f t="shared" si="9"/>
        <v>0.16547670441337628</v>
      </c>
      <c r="V16" s="57">
        <f t="shared" si="2"/>
        <v>2494</v>
      </c>
      <c r="W16" s="58">
        <f t="shared" si="10"/>
        <v>0.1655099126623053</v>
      </c>
      <c r="X16" s="59">
        <v>5204</v>
      </c>
      <c r="Y16" s="58">
        <f t="shared" si="11"/>
        <v>0.111539780521262</v>
      </c>
      <c r="Z16" s="73">
        <v>294</v>
      </c>
      <c r="AA16" s="55">
        <f t="shared" si="15"/>
        <v>6.3014403292181069E-3</v>
      </c>
      <c r="AB16" s="74">
        <v>147</v>
      </c>
      <c r="AC16" s="55">
        <f t="shared" si="12"/>
        <v>3.1507201646090535E-3</v>
      </c>
      <c r="AD16" s="57">
        <v>1631</v>
      </c>
      <c r="AE16" s="55">
        <f t="shared" si="13"/>
        <v>3.4957990397805214E-2</v>
      </c>
      <c r="AF16" s="57">
        <f t="shared" si="14"/>
        <v>2072</v>
      </c>
      <c r="AG16" s="75">
        <f t="shared" si="16"/>
        <v>4.4410150891632375E-2</v>
      </c>
    </row>
    <row r="17" spans="1:34" s="2" customFormat="1" ht="30" customHeight="1">
      <c r="A17" s="21" t="s">
        <v>11</v>
      </c>
      <c r="B17" s="11">
        <v>23856</v>
      </c>
      <c r="C17" s="39">
        <f t="shared" si="0"/>
        <v>75255</v>
      </c>
      <c r="D17" s="40">
        <v>51399</v>
      </c>
      <c r="E17" s="76">
        <v>70201</v>
      </c>
      <c r="F17" s="77">
        <v>348</v>
      </c>
      <c r="G17" s="83">
        <f t="shared" si="3"/>
        <v>4.6242774566473991E-3</v>
      </c>
      <c r="H17" s="43">
        <v>2915</v>
      </c>
      <c r="I17" s="83">
        <f t="shared" si="4"/>
        <v>3.8734967776227494E-2</v>
      </c>
      <c r="J17" s="44">
        <f t="shared" si="5"/>
        <v>3263</v>
      </c>
      <c r="K17" s="45">
        <f t="shared" si="6"/>
        <v>4.3359245232874891E-2</v>
      </c>
      <c r="L17" s="46">
        <v>8810</v>
      </c>
      <c r="M17" s="44">
        <v>9362</v>
      </c>
      <c r="N17" s="45">
        <f t="shared" si="7"/>
        <v>0.25885671144285693</v>
      </c>
      <c r="O17" s="78">
        <v>1</v>
      </c>
      <c r="P17" s="45">
        <f t="shared" si="1"/>
        <v>1.9455631432518142E-5</v>
      </c>
      <c r="Q17" s="79">
        <v>251</v>
      </c>
      <c r="R17" s="80">
        <v>5100</v>
      </c>
      <c r="S17" s="40">
        <v>4994</v>
      </c>
      <c r="T17" s="44">
        <f t="shared" si="8"/>
        <v>5351</v>
      </c>
      <c r="U17" s="42">
        <f t="shared" si="9"/>
        <v>0.20126850716940017</v>
      </c>
      <c r="V17" s="44">
        <f t="shared" si="2"/>
        <v>5352</v>
      </c>
      <c r="W17" s="45">
        <f t="shared" si="10"/>
        <v>0.20128796280083269</v>
      </c>
      <c r="X17" s="46">
        <v>10815</v>
      </c>
      <c r="Y17" s="45">
        <f t="shared" si="11"/>
        <v>0.14371138130356786</v>
      </c>
      <c r="Z17" s="49">
        <v>372</v>
      </c>
      <c r="AA17" s="42">
        <f t="shared" si="15"/>
        <v>4.9431931433127369E-3</v>
      </c>
      <c r="AB17" s="68">
        <v>131</v>
      </c>
      <c r="AC17" s="42">
        <f t="shared" si="12"/>
        <v>1.7407481230483025E-3</v>
      </c>
      <c r="AD17" s="44">
        <v>2612</v>
      </c>
      <c r="AE17" s="42">
        <f t="shared" si="13"/>
        <v>3.4708657232077604E-2</v>
      </c>
      <c r="AF17" s="44">
        <f t="shared" si="14"/>
        <v>3115</v>
      </c>
      <c r="AG17" s="51">
        <f t="shared" si="16"/>
        <v>4.139259849843864E-2</v>
      </c>
    </row>
    <row r="18" spans="1:34" s="2" customFormat="1" ht="30" customHeight="1">
      <c r="A18" s="21" t="s">
        <v>12</v>
      </c>
      <c r="B18" s="9">
        <v>13359</v>
      </c>
      <c r="C18" s="39">
        <f t="shared" si="0"/>
        <v>41724</v>
      </c>
      <c r="D18" s="40">
        <v>28365</v>
      </c>
      <c r="E18" s="41">
        <v>41151</v>
      </c>
      <c r="F18" s="39">
        <v>280</v>
      </c>
      <c r="G18" s="87">
        <f t="shared" si="3"/>
        <v>6.7107659860032596E-3</v>
      </c>
      <c r="H18" s="43">
        <v>1941</v>
      </c>
      <c r="I18" s="87">
        <f t="shared" si="4"/>
        <v>4.6519988495829737E-2</v>
      </c>
      <c r="J18" s="44">
        <f t="shared" si="5"/>
        <v>2221</v>
      </c>
      <c r="K18" s="81">
        <f t="shared" si="6"/>
        <v>5.3230754481832995E-2</v>
      </c>
      <c r="L18" s="46">
        <v>7952</v>
      </c>
      <c r="M18" s="44">
        <v>7783</v>
      </c>
      <c r="N18" s="45">
        <f t="shared" si="7"/>
        <v>0.38237223882773202</v>
      </c>
      <c r="O18" s="47">
        <v>372</v>
      </c>
      <c r="P18" s="42">
        <f t="shared" si="1"/>
        <v>1.3114754098360656E-2</v>
      </c>
      <c r="Q18" s="48">
        <v>390</v>
      </c>
      <c r="R18" s="48">
        <v>2619</v>
      </c>
      <c r="S18" s="40">
        <v>3229</v>
      </c>
      <c r="T18" s="44">
        <f t="shared" si="8"/>
        <v>3009</v>
      </c>
      <c r="U18" s="42">
        <f t="shared" si="9"/>
        <v>0.21991891415476819</v>
      </c>
      <c r="V18" s="44">
        <f t="shared" si="2"/>
        <v>3381</v>
      </c>
      <c r="W18" s="45">
        <f t="shared" si="10"/>
        <v>0.23303366825312885</v>
      </c>
      <c r="X18" s="46">
        <v>6284</v>
      </c>
      <c r="Y18" s="45">
        <f t="shared" si="11"/>
        <v>0.15060876234301601</v>
      </c>
      <c r="Z18" s="49">
        <v>324</v>
      </c>
      <c r="AA18" s="42">
        <f t="shared" si="15"/>
        <v>7.7653149266609144E-3</v>
      </c>
      <c r="AB18" s="68">
        <v>88</v>
      </c>
      <c r="AC18" s="42">
        <f t="shared" si="12"/>
        <v>2.1090978813153101E-3</v>
      </c>
      <c r="AD18" s="44">
        <v>2744</v>
      </c>
      <c r="AE18" s="42">
        <f t="shared" si="13"/>
        <v>6.5765506662831943E-2</v>
      </c>
      <c r="AF18" s="44">
        <f t="shared" si="14"/>
        <v>3156</v>
      </c>
      <c r="AG18" s="51">
        <f t="shared" si="16"/>
        <v>7.563991947080817E-2</v>
      </c>
    </row>
    <row r="19" spans="1:34" s="2" customFormat="1" ht="30" customHeight="1">
      <c r="A19" s="20" t="s">
        <v>13</v>
      </c>
      <c r="B19" s="13">
        <v>26009</v>
      </c>
      <c r="C19" s="52">
        <f t="shared" si="0"/>
        <v>73765</v>
      </c>
      <c r="D19" s="53">
        <v>47756</v>
      </c>
      <c r="E19" s="54">
        <v>63029</v>
      </c>
      <c r="F19" s="52">
        <v>239</v>
      </c>
      <c r="G19" s="88">
        <f t="shared" si="3"/>
        <v>3.2400189791906729E-3</v>
      </c>
      <c r="H19" s="61">
        <v>3605</v>
      </c>
      <c r="I19" s="89">
        <f t="shared" si="4"/>
        <v>4.8871415983189857E-2</v>
      </c>
      <c r="J19" s="57">
        <f t="shared" si="5"/>
        <v>3844</v>
      </c>
      <c r="K19" s="84">
        <f t="shared" si="6"/>
        <v>5.2111434962380535E-2</v>
      </c>
      <c r="L19" s="59">
        <v>6866</v>
      </c>
      <c r="M19" s="57">
        <v>7093</v>
      </c>
      <c r="N19" s="58">
        <f t="shared" si="7"/>
        <v>0.22146948230179758</v>
      </c>
      <c r="O19" s="60">
        <v>2</v>
      </c>
      <c r="P19" s="55">
        <f t="shared" si="1"/>
        <v>4.1879554401541165E-5</v>
      </c>
      <c r="Q19" s="56">
        <v>241</v>
      </c>
      <c r="R19" s="56">
        <v>4956</v>
      </c>
      <c r="S19" s="53">
        <v>4534</v>
      </c>
      <c r="T19" s="56">
        <f t="shared" si="8"/>
        <v>5197</v>
      </c>
      <c r="U19" s="55">
        <f t="shared" si="9"/>
        <v>0.20376497194069856</v>
      </c>
      <c r="V19" s="57">
        <f t="shared" si="2"/>
        <v>5199</v>
      </c>
      <c r="W19" s="58">
        <f t="shared" si="10"/>
        <v>0.20380685149510008</v>
      </c>
      <c r="X19" s="59">
        <v>10889</v>
      </c>
      <c r="Y19" s="58">
        <f t="shared" si="11"/>
        <v>0.14761743374228969</v>
      </c>
      <c r="Z19" s="62">
        <v>270</v>
      </c>
      <c r="AA19" s="55">
        <f t="shared" si="15"/>
        <v>3.6602724869518066E-3</v>
      </c>
      <c r="AB19" s="63">
        <v>185</v>
      </c>
      <c r="AC19" s="55">
        <f t="shared" si="12"/>
        <v>2.507964481800312E-3</v>
      </c>
      <c r="AD19" s="64">
        <v>2780</v>
      </c>
      <c r="AE19" s="55">
        <f t="shared" si="13"/>
        <v>3.7687250050837118E-2</v>
      </c>
      <c r="AF19" s="57">
        <f t="shared" si="14"/>
        <v>3235</v>
      </c>
      <c r="AG19" s="75">
        <f t="shared" si="16"/>
        <v>4.3855487019589239E-2</v>
      </c>
    </row>
    <row r="20" spans="1:34" s="2" customFormat="1" ht="30" customHeight="1">
      <c r="A20" s="21" t="s">
        <v>14</v>
      </c>
      <c r="B20" s="11">
        <v>14250</v>
      </c>
      <c r="C20" s="39">
        <f t="shared" si="0"/>
        <v>38970</v>
      </c>
      <c r="D20" s="40">
        <v>24720</v>
      </c>
      <c r="E20" s="41">
        <v>31206</v>
      </c>
      <c r="F20" s="39">
        <v>480</v>
      </c>
      <c r="G20" s="83">
        <f t="shared" si="3"/>
        <v>1.2317167051578136E-2</v>
      </c>
      <c r="H20" s="43">
        <v>1677</v>
      </c>
      <c r="I20" s="83">
        <f t="shared" si="4"/>
        <v>4.3033102386451118E-2</v>
      </c>
      <c r="J20" s="43">
        <f t="shared" si="5"/>
        <v>2157</v>
      </c>
      <c r="K20" s="81">
        <f t="shared" si="6"/>
        <v>5.5350269438029252E-2</v>
      </c>
      <c r="L20" s="46">
        <v>2434</v>
      </c>
      <c r="M20" s="44">
        <v>2657</v>
      </c>
      <c r="N20" s="45">
        <f t="shared" si="7"/>
        <v>0.16314170351855412</v>
      </c>
      <c r="O20" s="47">
        <v>535</v>
      </c>
      <c r="P20" s="42">
        <f t="shared" si="1"/>
        <v>2.1642394822006472E-2</v>
      </c>
      <c r="Q20" s="48">
        <v>510</v>
      </c>
      <c r="R20" s="48">
        <v>1051</v>
      </c>
      <c r="S20" s="40">
        <v>1645</v>
      </c>
      <c r="T20" s="48">
        <f t="shared" si="8"/>
        <v>1561</v>
      </c>
      <c r="U20" s="42">
        <f t="shared" si="9"/>
        <v>0.12969255663430421</v>
      </c>
      <c r="V20" s="44">
        <f t="shared" si="2"/>
        <v>2096</v>
      </c>
      <c r="W20" s="45">
        <f t="shared" si="10"/>
        <v>0.15133495145631068</v>
      </c>
      <c r="X20" s="46">
        <v>4767</v>
      </c>
      <c r="Y20" s="45">
        <f t="shared" si="11"/>
        <v>0.12232486528098538</v>
      </c>
      <c r="Z20" s="65">
        <v>453</v>
      </c>
      <c r="AA20" s="42">
        <f t="shared" si="15"/>
        <v>1.1624326404926867E-2</v>
      </c>
      <c r="AB20" s="50">
        <v>79</v>
      </c>
      <c r="AC20" s="42">
        <f t="shared" si="12"/>
        <v>2.0272004105722349E-3</v>
      </c>
      <c r="AD20" s="66">
        <v>1123</v>
      </c>
      <c r="AE20" s="42">
        <f t="shared" si="13"/>
        <v>2.8817038747754684E-2</v>
      </c>
      <c r="AF20" s="44">
        <f t="shared" si="14"/>
        <v>1655</v>
      </c>
      <c r="AG20" s="51">
        <f t="shared" si="16"/>
        <v>4.2468565563253784E-2</v>
      </c>
    </row>
    <row r="21" spans="1:34" s="2" customFormat="1" ht="30" customHeight="1">
      <c r="A21" s="21" t="s">
        <v>15</v>
      </c>
      <c r="B21" s="9">
        <v>16344</v>
      </c>
      <c r="C21" s="39">
        <f t="shared" si="0"/>
        <v>45991</v>
      </c>
      <c r="D21" s="40">
        <v>29647</v>
      </c>
      <c r="E21" s="41">
        <v>37753</v>
      </c>
      <c r="F21" s="39">
        <v>191</v>
      </c>
      <c r="G21" s="87">
        <f t="shared" si="3"/>
        <v>4.1529864538714092E-3</v>
      </c>
      <c r="H21" s="43">
        <v>1928</v>
      </c>
      <c r="I21" s="87">
        <f t="shared" si="4"/>
        <v>4.1921245461068471E-2</v>
      </c>
      <c r="J21" s="43">
        <f t="shared" si="5"/>
        <v>2119</v>
      </c>
      <c r="K21" s="81">
        <f t="shared" si="6"/>
        <v>4.6074231914939881E-2</v>
      </c>
      <c r="L21" s="46">
        <v>3285</v>
      </c>
      <c r="M21" s="44">
        <v>3275</v>
      </c>
      <c r="N21" s="45">
        <f t="shared" si="7"/>
        <v>0.17376102561385851</v>
      </c>
      <c r="O21" s="47">
        <v>0</v>
      </c>
      <c r="P21" s="42">
        <f t="shared" si="1"/>
        <v>0</v>
      </c>
      <c r="Q21" s="48">
        <v>155</v>
      </c>
      <c r="R21" s="48">
        <v>2369</v>
      </c>
      <c r="S21" s="40">
        <v>2450</v>
      </c>
      <c r="T21" s="48">
        <f t="shared" si="8"/>
        <v>2524</v>
      </c>
      <c r="U21" s="42">
        <f t="shared" si="9"/>
        <v>0.16777414240901273</v>
      </c>
      <c r="V21" s="44">
        <f t="shared" si="2"/>
        <v>2524</v>
      </c>
      <c r="W21" s="45">
        <f t="shared" si="10"/>
        <v>0.16777414240901273</v>
      </c>
      <c r="X21" s="46">
        <v>7096</v>
      </c>
      <c r="Y21" s="45">
        <f t="shared" si="11"/>
        <v>0.15429105694592421</v>
      </c>
      <c r="Z21" s="65">
        <v>238</v>
      </c>
      <c r="AA21" s="42">
        <f t="shared" si="15"/>
        <v>5.1749255289078302E-3</v>
      </c>
      <c r="AB21" s="50">
        <v>104</v>
      </c>
      <c r="AC21" s="42">
        <f t="shared" si="12"/>
        <v>2.2613119958252701E-3</v>
      </c>
      <c r="AD21" s="66">
        <v>2438</v>
      </c>
      <c r="AE21" s="42">
        <f t="shared" si="13"/>
        <v>5.3010371594442392E-2</v>
      </c>
      <c r="AF21" s="44">
        <f t="shared" si="14"/>
        <v>2780</v>
      </c>
      <c r="AG21" s="51">
        <f t="shared" si="16"/>
        <v>6.0446609119175494E-2</v>
      </c>
    </row>
    <row r="22" spans="1:34" s="2" customFormat="1" ht="30" customHeight="1">
      <c r="A22" s="20" t="s">
        <v>16</v>
      </c>
      <c r="B22" s="13">
        <v>13672</v>
      </c>
      <c r="C22" s="52">
        <f t="shared" si="0"/>
        <v>37276</v>
      </c>
      <c r="D22" s="53">
        <v>23604</v>
      </c>
      <c r="E22" s="54">
        <v>30296</v>
      </c>
      <c r="F22" s="52">
        <v>311</v>
      </c>
      <c r="G22" s="89">
        <f t="shared" si="3"/>
        <v>8.3431698680115889E-3</v>
      </c>
      <c r="H22" s="61">
        <v>1421</v>
      </c>
      <c r="I22" s="89">
        <f t="shared" si="4"/>
        <v>3.8121043030368063E-2</v>
      </c>
      <c r="J22" s="57">
        <f>F22+H22</f>
        <v>1732</v>
      </c>
      <c r="K22" s="84">
        <f t="shared" si="6"/>
        <v>4.6464212898379653E-2</v>
      </c>
      <c r="L22" s="59">
        <v>3181</v>
      </c>
      <c r="M22" s="57">
        <v>3165</v>
      </c>
      <c r="N22" s="58">
        <f t="shared" si="7"/>
        <v>0.20946659625033007</v>
      </c>
      <c r="O22" s="70">
        <v>0</v>
      </c>
      <c r="P22" s="58">
        <f t="shared" si="1"/>
        <v>0</v>
      </c>
      <c r="Q22" s="71">
        <v>121</v>
      </c>
      <c r="R22" s="72">
        <v>1836</v>
      </c>
      <c r="S22" s="53">
        <v>1795</v>
      </c>
      <c r="T22" s="57">
        <f t="shared" si="8"/>
        <v>1957</v>
      </c>
      <c r="U22" s="55">
        <f t="shared" si="9"/>
        <v>0.15895610913404506</v>
      </c>
      <c r="V22" s="57">
        <f t="shared" si="2"/>
        <v>1957</v>
      </c>
      <c r="W22" s="58">
        <f t="shared" si="10"/>
        <v>0.15895610913404506</v>
      </c>
      <c r="X22" s="59">
        <v>4543</v>
      </c>
      <c r="Y22" s="58">
        <f t="shared" si="11"/>
        <v>0.12187466466359051</v>
      </c>
      <c r="Z22" s="73">
        <v>363</v>
      </c>
      <c r="AA22" s="55">
        <f t="shared" si="15"/>
        <v>9.7381693314733345E-3</v>
      </c>
      <c r="AB22" s="74">
        <v>116</v>
      </c>
      <c r="AC22" s="55">
        <f t="shared" si="12"/>
        <v>3.1119218800300459E-3</v>
      </c>
      <c r="AD22" s="57">
        <v>1893</v>
      </c>
      <c r="AE22" s="55">
        <f t="shared" si="13"/>
        <v>5.0783345852559288E-2</v>
      </c>
      <c r="AF22" s="57">
        <f t="shared" si="14"/>
        <v>2372</v>
      </c>
      <c r="AG22" s="75">
        <f>(Z22+AB22+AD22)/$C22</f>
        <v>6.3633437064062673E-2</v>
      </c>
    </row>
    <row r="23" spans="1:34" s="2" customFormat="1" ht="30" customHeight="1">
      <c r="A23" s="20" t="s">
        <v>21</v>
      </c>
      <c r="B23" s="15"/>
      <c r="C23" s="90"/>
      <c r="D23" s="91"/>
      <c r="E23" s="92"/>
      <c r="F23" s="52">
        <v>0</v>
      </c>
      <c r="G23" s="93"/>
      <c r="H23" s="61">
        <v>0</v>
      </c>
      <c r="I23" s="93"/>
      <c r="J23" s="57">
        <f t="shared" si="5"/>
        <v>0</v>
      </c>
      <c r="K23" s="94"/>
      <c r="L23" s="59">
        <v>55</v>
      </c>
      <c r="M23" s="57">
        <v>51</v>
      </c>
      <c r="N23" s="95"/>
      <c r="O23" s="70">
        <v>0</v>
      </c>
      <c r="P23" s="95"/>
      <c r="Q23" s="71">
        <v>0</v>
      </c>
      <c r="R23" s="72">
        <v>10</v>
      </c>
      <c r="S23" s="53">
        <v>7</v>
      </c>
      <c r="T23" s="57">
        <f t="shared" si="8"/>
        <v>10</v>
      </c>
      <c r="U23" s="93"/>
      <c r="V23" s="57">
        <f t="shared" si="2"/>
        <v>10</v>
      </c>
      <c r="W23" s="95"/>
      <c r="X23" s="59">
        <v>8</v>
      </c>
      <c r="Y23" s="94"/>
      <c r="Z23" s="73">
        <v>0</v>
      </c>
      <c r="AA23" s="93"/>
      <c r="AB23" s="74">
        <v>0</v>
      </c>
      <c r="AC23" s="93"/>
      <c r="AD23" s="57">
        <v>0</v>
      </c>
      <c r="AE23" s="93"/>
      <c r="AF23" s="57">
        <f t="shared" si="14"/>
        <v>0</v>
      </c>
      <c r="AG23" s="96"/>
    </row>
    <row r="24" spans="1:34" s="2" customFormat="1" ht="30" customHeight="1">
      <c r="A24" s="22" t="s">
        <v>33</v>
      </c>
      <c r="B24" s="11"/>
      <c r="C24" s="97"/>
      <c r="D24" s="98"/>
      <c r="E24" s="99"/>
      <c r="F24" s="100">
        <v>0</v>
      </c>
      <c r="G24" s="101"/>
      <c r="H24" s="102">
        <v>0</v>
      </c>
      <c r="I24" s="101"/>
      <c r="J24" s="103">
        <f t="shared" si="5"/>
        <v>0</v>
      </c>
      <c r="K24" s="104"/>
      <c r="L24" s="105">
        <v>5</v>
      </c>
      <c r="M24" s="103">
        <v>0</v>
      </c>
      <c r="N24" s="104"/>
      <c r="O24" s="106">
        <v>0</v>
      </c>
      <c r="P24" s="104"/>
      <c r="Q24" s="107">
        <v>1</v>
      </c>
      <c r="R24" s="108">
        <v>0</v>
      </c>
      <c r="S24" s="109">
        <v>4</v>
      </c>
      <c r="T24" s="103">
        <f t="shared" si="8"/>
        <v>1</v>
      </c>
      <c r="U24" s="101"/>
      <c r="V24" s="103">
        <f t="shared" si="2"/>
        <v>1</v>
      </c>
      <c r="W24" s="104"/>
      <c r="X24" s="105">
        <v>1</v>
      </c>
      <c r="Y24" s="104"/>
      <c r="Z24" s="110">
        <v>0</v>
      </c>
      <c r="AA24" s="101"/>
      <c r="AB24" s="111">
        <v>0</v>
      </c>
      <c r="AC24" s="101"/>
      <c r="AD24" s="103">
        <v>1</v>
      </c>
      <c r="AE24" s="101"/>
      <c r="AF24" s="103">
        <f t="shared" si="14"/>
        <v>1</v>
      </c>
      <c r="AG24" s="112"/>
      <c r="AH24" s="4"/>
    </row>
    <row r="25" spans="1:34" ht="30" customHeight="1" thickBot="1">
      <c r="A25" s="23" t="s">
        <v>30</v>
      </c>
      <c r="B25" s="16">
        <f>SUM(B5:B22)</f>
        <v>360778</v>
      </c>
      <c r="C25" s="113">
        <f>B25+D25</f>
        <v>993245</v>
      </c>
      <c r="D25" s="114">
        <f>SUM(D5:D22)</f>
        <v>632467</v>
      </c>
      <c r="E25" s="115">
        <f>SUM(E5:E22)</f>
        <v>839500</v>
      </c>
      <c r="F25" s="113">
        <f>SUM(F5:F24)</f>
        <v>4938</v>
      </c>
      <c r="G25" s="116">
        <f t="shared" si="3"/>
        <v>4.9715830434585622E-3</v>
      </c>
      <c r="H25" s="117">
        <f>SUM(H5:H24)</f>
        <v>47907</v>
      </c>
      <c r="I25" s="116">
        <f t="shared" si="4"/>
        <v>4.8232812649447017E-2</v>
      </c>
      <c r="J25" s="118">
        <f>F25+H25</f>
        <v>52845</v>
      </c>
      <c r="K25" s="119">
        <f>J25/$C25</f>
        <v>5.3204395692905575E-2</v>
      </c>
      <c r="L25" s="120">
        <f>SUM(L5:L24)</f>
        <v>99280</v>
      </c>
      <c r="M25" s="118">
        <f>SUM(M5:M24)</f>
        <v>101294</v>
      </c>
      <c r="N25" s="119">
        <f>(L25+M25)/$E25</f>
        <v>0.23892078618225135</v>
      </c>
      <c r="O25" s="121">
        <f>SUM(O5:O24)</f>
        <v>1813</v>
      </c>
      <c r="P25" s="119">
        <f>O25/$D25</f>
        <v>2.8665527213277532E-3</v>
      </c>
      <c r="Q25" s="122">
        <f>SUM(Q5:Q24)</f>
        <v>5399</v>
      </c>
      <c r="R25" s="123">
        <f>SUM(R5:R24)</f>
        <v>53444</v>
      </c>
      <c r="S25" s="118">
        <v>55473</v>
      </c>
      <c r="T25" s="118">
        <f>SUM(T5:T24)</f>
        <v>58843</v>
      </c>
      <c r="U25" s="116">
        <f>(S25+T25)/$D25</f>
        <v>0.18074618912923521</v>
      </c>
      <c r="V25" s="118">
        <f t="shared" si="2"/>
        <v>60656</v>
      </c>
      <c r="W25" s="119">
        <f>(S25+V25)/$D25</f>
        <v>0.18361274185056295</v>
      </c>
      <c r="X25" s="120">
        <f>SUM(X5:X24)</f>
        <v>136420</v>
      </c>
      <c r="Y25" s="119">
        <f>X25/$C25</f>
        <v>0.13734778428283051</v>
      </c>
      <c r="Z25" s="124">
        <f>SUM(Z5:Z24)</f>
        <v>5276</v>
      </c>
      <c r="AA25" s="116">
        <f t="shared" si="15"/>
        <v>5.311881761297565E-3</v>
      </c>
      <c r="AB25" s="125">
        <f>SUM(AB5:AB24)</f>
        <v>2985</v>
      </c>
      <c r="AC25" s="116">
        <f t="shared" si="12"/>
        <v>3.0053008069509538E-3</v>
      </c>
      <c r="AD25" s="118">
        <f>SUM(AD5:AD24)</f>
        <v>37311</v>
      </c>
      <c r="AE25" s="116">
        <f t="shared" si="13"/>
        <v>3.7564749885476395E-2</v>
      </c>
      <c r="AF25" s="118">
        <f>Z25+AB25+AD25</f>
        <v>45572</v>
      </c>
      <c r="AG25" s="126">
        <f>(Z25+AB25+AD25)/$C25</f>
        <v>4.5881932453724912E-2</v>
      </c>
    </row>
  </sheetData>
  <mergeCells count="7">
    <mergeCell ref="Z2:AG3"/>
    <mergeCell ref="X2:Y3"/>
    <mergeCell ref="L2:N3"/>
    <mergeCell ref="A1:N1"/>
    <mergeCell ref="B2:E3"/>
    <mergeCell ref="F2:K3"/>
    <mergeCell ref="O2:W3"/>
  </mergeCells>
  <phoneticPr fontId="2"/>
  <conditionalFormatting sqref="AF5:AF25 AD5:AD24">
    <cfRule type="cellIs" dxfId="5" priority="3" stopIfTrue="1" operator="lessThanOrEqual">
      <formula>$K$24</formula>
    </cfRule>
  </conditionalFormatting>
  <conditionalFormatting sqref="Y35:AC35">
    <cfRule type="cellIs" dxfId="4" priority="4" stopIfTrue="1" operator="lessThanOrEqual">
      <formula>$K$25</formula>
    </cfRule>
  </conditionalFormatting>
  <conditionalFormatting sqref="N5:O22 U5:U22 I5:I25 Y5:Y24 K5:K25 AG5:AG25 G5:G25 Z5:AA25 AB5:AB24 AC5:AC25 AE5:AE25">
    <cfRule type="cellIs" dxfId="3" priority="5" stopIfTrue="1" operator="lessThanOrEqual">
      <formula>$K$25</formula>
    </cfRule>
  </conditionalFormatting>
  <conditionalFormatting sqref="AD34:AF34">
    <cfRule type="cellIs" dxfId="2" priority="6" stopIfTrue="1" operator="lessThanOrEqual">
      <formula>$K$24</formula>
    </cfRule>
  </conditionalFormatting>
  <conditionalFormatting sqref="P5:P25">
    <cfRule type="cellIs" dxfId="1" priority="2" stopIfTrue="1" operator="lessThanOrEqual">
      <formula>$K$25</formula>
    </cfRule>
  </conditionalFormatting>
  <conditionalFormatting sqref="W5:W25">
    <cfRule type="cellIs" dxfId="0" priority="1" stopIfTrue="1" operator="lessThanOrEqual">
      <formula>$K$25</formula>
    </cfRule>
  </conditionalFormatting>
  <printOptions horizontalCentered="1" verticalCentered="1"/>
  <pageMargins left="0.27559055118110237" right="0.19685039370078741" top="0.35433070866141736" bottom="0.35433070866141736" header="0.19685039370078741" footer="0.19685039370078741"/>
  <pageSetup paperSize="9" scale="65" orientation="landscape" horizontalDpi="4294967294" verticalDpi="1200" r:id="rId1"/>
  <headerFooter alignWithMargins="0"/>
  <ignoredErrors>
    <ignoredError sqref="J6:J21 C25 G25 N25 U25 Y25 AA25 AC2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居住区別受診者数･受診率（請求ベース） </vt:lpstr>
      <vt:lpstr>'居住区別受診者数･受診率（請求ベース）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2019-04-25T01:52:20Z</dcterms:created>
  <dcterms:modified xsi:type="dcterms:W3CDTF">2019-04-25T01:52:28Z</dcterms:modified>
</cp:coreProperties>
</file>